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tables/table4.xml" ContentType="application/vnd.openxmlformats-officedocument.spreadsheetml.table+xml"/>
  <Override PartName="/xl/slicers/slicer3.xml" ContentType="application/vnd.ms-excel.slicer+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5.xml" ContentType="application/vnd.openxmlformats-officedocument.drawing+xml"/>
  <Override PartName="/xl/tables/table5.xml" ContentType="application/vnd.openxmlformats-officedocument.spreadsheetml.table+xml"/>
  <Override PartName="/xl/slicers/slicer4.xml" ContentType="application/vnd.ms-excel.slicer+xml"/>
  <Override PartName="/xl/comments5.xml" ContentType="application/vnd.openxmlformats-officedocument.spreadsheetml.comments+xml"/>
  <Override PartName="/xl/threadedComments/threadedComment5.xml" ContentType="application/vnd.ms-excel.threadedcomments+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clan.citec.com.au\users\Home\PascoeD\Desktop\"/>
    </mc:Choice>
  </mc:AlternateContent>
  <xr:revisionPtr revIDLastSave="0" documentId="8_{B28DF07C-9A3A-4678-B42A-6BDF2C2A57FA}" xr6:coauthVersionLast="47" xr6:coauthVersionMax="47" xr10:uidLastSave="{00000000-0000-0000-0000-000000000000}"/>
  <bookViews>
    <workbookView xWindow="22932" yWindow="-108" windowWidth="30936" windowHeight="16896" tabRatio="578" activeTab="8" xr2:uid="{4C5CA908-A4FD-46BF-B49B-7263A9DE7E20}"/>
  </bookViews>
  <sheets>
    <sheet name="About Your Agency" sheetId="15" r:id="rId1"/>
    <sheet name="What to Complete" sheetId="5" r:id="rId2"/>
    <sheet name="PR1" sheetId="6" r:id="rId3"/>
    <sheet name="ISMS Controls Overview " sheetId="3" r:id="rId4"/>
    <sheet name="PR2" sheetId="10" r:id="rId5"/>
    <sheet name="PR3 QGISCF_DES_QGAF_Essential 8" sheetId="1" r:id="rId6"/>
    <sheet name="PR3 Overview" sheetId="2" r:id="rId7"/>
    <sheet name="PR4" sheetId="12" r:id="rId8"/>
    <sheet name="PR5" sheetId="14" r:id="rId9"/>
    <sheet name="Data" sheetId="4" r:id="rId10"/>
  </sheets>
  <definedNames>
    <definedName name="_Toc180616480" localSheetId="9">Data!$B$1</definedName>
    <definedName name="_Toc40711741" localSheetId="3">'ISMS Controls Overview '!$A$1</definedName>
    <definedName name="_xlnm.Print_Area" localSheetId="0">'About Your Agency'!$A$1:$I$38</definedName>
    <definedName name="_xlnm.Print_Area" localSheetId="3">'ISMS Controls Overview '!$A$1:$H$38</definedName>
    <definedName name="_xlnm.Print_Area" localSheetId="2">'PR1'!$A$1:$K$27</definedName>
    <definedName name="_xlnm.Print_Area" localSheetId="5">'PR3 QGISCF_DES_QGAF_Essential 8'!$A$1:$J$165</definedName>
    <definedName name="_xlnm.Print_Area" localSheetId="1">'What to Complete'!$A$1:$K$12</definedName>
    <definedName name="Slicer_How_are_you_providing_assurance_for_your_ISMS?__Choose_one_option_below">#N/A</definedName>
    <definedName name="Slicer_ISMS_Assurance_Proess">#N/A</definedName>
    <definedName name="Slicer_ISMS_Assurance_Proess1">#N/A</definedName>
    <definedName name="Slicer_ISMS_Assurance_Proess11">#N/A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3" l="1"/>
  <c r="G5" i="3"/>
  <c r="F5" i="3"/>
  <c r="E5" i="3"/>
  <c r="D5" i="3"/>
  <c r="C5" i="2" l="1"/>
  <c r="C6" i="2"/>
  <c r="C4" i="2"/>
  <c r="F23" i="1"/>
  <c r="F16" i="1"/>
  <c r="F17" i="1"/>
  <c r="F18" i="1"/>
  <c r="F19" i="1"/>
  <c r="F20" i="1"/>
  <c r="F21" i="1"/>
  <c r="F22"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5" i="1"/>
  <c r="H22" i="1" l="1"/>
  <c r="H16" i="1"/>
  <c r="H18" i="1"/>
  <c r="H20" i="1"/>
  <c r="H21" i="1"/>
  <c r="H23" i="1"/>
  <c r="H25" i="1"/>
  <c r="H26" i="1"/>
  <c r="H27" i="1"/>
  <c r="H28" i="1"/>
  <c r="H29" i="1"/>
  <c r="H30" i="1"/>
  <c r="H31" i="1"/>
  <c r="H32" i="1"/>
  <c r="H33"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8" i="1"/>
  <c r="H109" i="1"/>
  <c r="H110" i="1"/>
  <c r="H111" i="1"/>
  <c r="H112" i="1"/>
  <c r="H114" i="1"/>
  <c r="H115" i="1"/>
  <c r="H116" i="1"/>
  <c r="H117" i="1"/>
  <c r="H118" i="1"/>
  <c r="H119" i="1"/>
  <c r="H120" i="1"/>
  <c r="H122" i="1"/>
  <c r="H124" i="1"/>
  <c r="H125" i="1"/>
  <c r="H126" i="1"/>
  <c r="H127" i="1"/>
  <c r="H128" i="1"/>
  <c r="H129" i="1"/>
  <c r="H130" i="1"/>
  <c r="H131" i="1"/>
  <c r="H133" i="1"/>
  <c r="H134" i="1"/>
  <c r="H135" i="1"/>
  <c r="H136" i="1"/>
  <c r="H137" i="1"/>
  <c r="H138" i="1"/>
  <c r="H139" i="1"/>
  <c r="H140" i="1"/>
  <c r="H141" i="1"/>
  <c r="H142" i="1"/>
  <c r="H143" i="1"/>
  <c r="H144" i="1"/>
  <c r="H145" i="1"/>
  <c r="H146" i="1"/>
  <c r="H147" i="1"/>
  <c r="H148" i="1"/>
  <c r="H149" i="1"/>
  <c r="H150" i="1"/>
  <c r="H151" i="1"/>
  <c r="H152" i="1"/>
  <c r="H153" i="1"/>
  <c r="H154" i="1"/>
  <c r="H156" i="1"/>
  <c r="H157" i="1"/>
  <c r="H158" i="1"/>
  <c r="H159" i="1"/>
  <c r="H160" i="1"/>
  <c r="H161" i="1"/>
  <c r="H162" i="1"/>
  <c r="H163" i="1"/>
  <c r="H164" i="1"/>
  <c r="H165" i="1"/>
  <c r="H123" i="1"/>
  <c r="H132" i="1"/>
  <c r="H121" i="1"/>
  <c r="H107" i="1"/>
  <c r="H19" i="1" l="1"/>
  <c r="G15" i="1"/>
  <c r="D15" i="2"/>
  <c r="E15" i="2"/>
  <c r="E16" i="2"/>
  <c r="E12" i="2"/>
  <c r="G163" i="1"/>
  <c r="C14" i="2"/>
  <c r="G70" i="1"/>
  <c r="G99" i="1"/>
  <c r="D14" i="2"/>
  <c r="G117" i="1"/>
  <c r="C15" i="2"/>
  <c r="C16" i="2"/>
  <c r="D16" i="2"/>
  <c r="C12" i="2"/>
  <c r="G37" i="1"/>
  <c r="D12" i="2"/>
  <c r="G121" i="1"/>
  <c r="G122" i="1"/>
  <c r="G128" i="1"/>
  <c r="G132" i="1"/>
  <c r="G150" i="1"/>
  <c r="G155" i="1"/>
  <c r="G161" i="1"/>
  <c r="H155" i="1"/>
  <c r="G102" i="1"/>
  <c r="G112" i="1"/>
  <c r="H70" i="1"/>
  <c r="G77" i="1"/>
  <c r="G90" i="1"/>
  <c r="G29" i="1"/>
  <c r="H34" i="1"/>
  <c r="E11" i="2" s="1"/>
  <c r="G46" i="1"/>
  <c r="G53" i="1"/>
  <c r="G65" i="1"/>
  <c r="G26" i="1"/>
  <c r="G24" i="1"/>
  <c r="H17" i="1"/>
  <c r="H24" i="1"/>
  <c r="H113" i="1"/>
  <c r="E14" i="2" s="1"/>
  <c r="C11" i="2" l="1"/>
  <c r="C13" i="2"/>
  <c r="E13" i="2"/>
  <c r="D13" i="2"/>
  <c r="D17" i="2"/>
  <c r="C17" i="2"/>
  <c r="E17" i="2"/>
  <c r="H15" i="1"/>
  <c r="E10" i="2" l="1"/>
  <c r="D10" i="2"/>
  <c r="C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tc={1BA2F6AD-83F3-4026-9C53-55AF8E620DE1}</author>
    <author>tc={A0CA3E40-E900-482E-BE56-16DEB65B5558}</author>
    <author>tc={4DCEF1B0-CA2E-420D-84C4-7E00A7964E18}</author>
    <author>tc={00A1460F-7D8F-4904-862F-99AE7B195F63}</author>
    <author>tc={3FBD885D-7F6C-4BE3-A462-90E0A2E1ED8D}</author>
  </authors>
  <commentList>
    <comment ref="G10" authorId="0" shapeId="0" xr:uid="{1BA2F6AD-83F3-4026-9C53-55AF8E620DE1}">
      <text>
        <t>[Threaded comment]
Your version of Excel allows you to read this threaded comment; however, any edits to it will get removed if the file is opened in a newer version of Excel. Learn more: https://go.microsoft.com/fwlink/?linkid=870924
Comment:
    Each piece of evidence should be added as a unique file to assist processing. DO NOT PDF THE ENTIRE RETURN.</t>
      </text>
    </comment>
    <comment ref="G11" authorId="1" shapeId="0" xr:uid="{A0CA3E40-E900-482E-BE56-16DEB65B5558}">
      <text>
        <t>[Threaded comment]
Your version of Excel allows you to read this threaded comment; however, any edits to it will get removed if the file is opened in a newer version of Excel. Learn more: https://go.microsoft.com/fwlink/?linkid=870924
Comment:
    Each piece of evidence should be added as a unique file to assist processing. DO NOT PDF THE ENTIRE RETURN.</t>
      </text>
    </comment>
    <comment ref="G12" authorId="2" shapeId="0" xr:uid="{4DCEF1B0-CA2E-420D-84C4-7E00A7964E18}">
      <text>
        <t>[Threaded comment]
Your version of Excel allows you to read this threaded comment; however, any edits to it will get removed if the file is opened in a newer version of Excel. Learn more: https://go.microsoft.com/fwlink/?linkid=870924
Comment:
    eg: Directive has been approved by CEO</t>
      </text>
    </comment>
    <comment ref="H12" authorId="3" shapeId="0" xr:uid="{00A1460F-7D8F-4904-862F-99AE7B195F63}">
      <text>
        <t>[Threaded comment]
Your version of Excel allows you to read this threaded comment; however, any edits to it will get removed if the file is opened in a newer version of Excel. Learn more: https://go.microsoft.com/fwlink/?linkid=870924
Comment:
    eg: PR1.1a directive.pdf</t>
      </text>
    </comment>
    <comment ref="G13" authorId="4" shapeId="0" xr:uid="{3FBD885D-7F6C-4BE3-A462-90E0A2E1ED8D}">
      <text>
        <t>[Threaded comment]
Your version of Excel allows you to read this threaded comment; however, any edits to it will get removed if the file is opened in a newer version of Excel. Learn more: https://go.microsoft.com/fwlink/?linkid=870924
Comment:
    eg: Directive scope covers the whole organisation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tc={0432B28C-521D-4E8B-92A3-82F88C52A29B}</author>
  </authors>
  <commentList>
    <comment ref="B7" authorId="0" shapeId="0" xr:uid="{0432B28C-521D-4E8B-92A3-82F88C52A29B}">
      <text>
        <t>[Threaded comment]
Your version of Excel allows you to read this threaded comment; however, any edits to it will get removed if the file is opened in a newer version of Excel. Learn more: https://go.microsoft.com/fwlink/?linkid=870924
Comment:
    Please select the correct ISO 27001 Annex-A Control version for your organisation to proceed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tc={5203A589-5D83-4D8C-8CF1-E92E2DD85C10}</author>
    <author>tc={60E8FCB2-074C-4ECC-A503-53369D458930}</author>
    <author>tc={1AAA2359-16BA-4D3F-B073-9FC7DFFAAF05}</author>
    <author>tc={7B1ACB80-B639-4902-B5B9-6F8F2D76EAAD}</author>
  </authors>
  <commentList>
    <comment ref="G9" authorId="0" shapeId="0" xr:uid="{5203A589-5D83-4D8C-8CF1-E92E2DD85C10}">
      <text>
        <t>[Threaded comment]
Your version of Excel allows you to read this threaded comment; however, any edits to it will get removed if the file is opened in a newer version of Excel. Learn more: https://go.microsoft.com/fwlink/?linkid=870924
Comment:
    Each piece of evidence should be added as a unique file to assist processing. DO NOT PDF THE ENTIRE RETURN.</t>
      </text>
    </comment>
    <comment ref="G10" authorId="1" shapeId="0" xr:uid="{60E8FCB2-074C-4ECC-A503-53369D458930}">
      <text>
        <t>[Threaded comment]
Your version of Excel allows you to read this threaded comment; however, any edits to it will get removed if the file is opened in a newer version of Excel. Learn more: https://go.microsoft.com/fwlink/?linkid=870924
Comment:
    Each piece of evidence should be added as a unique file to assist processing. DO NOT PDF THE ENTIRE RETURN.</t>
      </text>
    </comment>
    <comment ref="G11" authorId="2" shapeId="0" xr:uid="{1AAA2359-16BA-4D3F-B073-9FC7DFFAAF05}">
      <text>
        <t>[Threaded comment]
Your version of Excel allows you to read this threaded comment; however, any edits to it will get removed if the file is opened in a newer version of Excel. Learn more: https://go.microsoft.com/fwlink/?linkid=870924
Comment:
    eg: Directive has been approved by CEO</t>
      </text>
    </comment>
    <comment ref="H11" authorId="3" shapeId="0" xr:uid="{7B1ACB80-B639-4902-B5B9-6F8F2D76EAAD}">
      <text>
        <t>[Threaded comment]
Your version of Excel allows you to read this threaded comment; however, any edits to it will get removed if the file is opened in a newer version of Excel. Learn more: https://go.microsoft.com/fwlink/?linkid=870924
Comment:
    eg: PR1.1a directive.pdf</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tc={94A435D3-2407-4CB4-8C40-E8203657D155}</author>
  </authors>
  <commentList>
    <comment ref="I14" authorId="0" shapeId="0" xr:uid="{94A435D3-2407-4CB4-8C40-E8203657D155}">
      <text>
        <t xml:space="preserve">[Threaded comment]
Your version of Excel allows you to read this threaded comment; however, any edits to it will get removed if the file is opened in a newer version of Excel. Learn more: https://go.microsoft.com/fwlink/?linkid=870924
Comment:
    Comments, observations and notes form the agency regarding compensating or alternate controls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tc={4440FCEF-EFF0-4423-BE8D-3EC206E9BAEA}</author>
    <author>tc={4BE18B7D-2DC5-4B85-82EB-67EC8405ED82}</author>
    <author>tc={270BC392-81CF-486F-9EBA-C10D2EAA9D8A}</author>
    <author>tc={F9C388E6-28F7-4937-A9D9-4915EB3953FD}</author>
  </authors>
  <commentList>
    <comment ref="G9" authorId="0" shapeId="0" xr:uid="{4440FCEF-EFF0-4423-BE8D-3EC206E9BAEA}">
      <text>
        <t>[Threaded comment]
Your version of Excel allows you to read this threaded comment; however, any edits to it will get removed if the file is opened in a newer version of Excel. Learn more: https://go.microsoft.com/fwlink/?linkid=870924
Comment:
    Each piece of evidence should be added as a unique file to assist processing. DO NOT PDF THE ENTIRE RETURN.</t>
      </text>
    </comment>
    <comment ref="G11" authorId="1" shapeId="0" xr:uid="{4BE18B7D-2DC5-4B85-82EB-67EC8405ED82}">
      <text>
        <t>[Threaded comment]
Your version of Excel allows you to read this threaded comment; however, any edits to it will get removed if the file is opened in a newer version of Excel. Learn more: https://go.microsoft.com/fwlink/?linkid=870924
Comment:
    Each piece of evidence should be added as a unique file to assist processing. DO NOT PDF THE ENTIRE RETURN.</t>
      </text>
    </comment>
    <comment ref="G14" authorId="2" shapeId="0" xr:uid="{270BC392-81CF-486F-9EBA-C10D2EAA9D8A}">
      <text>
        <t>[Threaded comment]
Your version of Excel allows you to read this threaded comment; however, any edits to it will get removed if the file is opened in a newer version of Excel. Learn more: https://go.microsoft.com/fwlink/?linkid=870924
Comment:
    eg: Directive has been approved by CEO</t>
      </text>
    </comment>
    <comment ref="H14" authorId="3" shapeId="0" xr:uid="{F9C388E6-28F7-4937-A9D9-4915EB3953FD}">
      <text>
        <t>[Threaded comment]
Your version of Excel allows you to read this threaded comment; however, any edits to it will get removed if the file is opened in a newer version of Excel. Learn more: https://go.microsoft.com/fwlink/?linkid=870924
Comment:
    eg: PR1.1a directive.pdf</t>
      </text>
    </comment>
  </commentList>
</comments>
</file>

<file path=xl/sharedStrings.xml><?xml version="1.0" encoding="utf-8"?>
<sst xmlns="http://schemas.openxmlformats.org/spreadsheetml/2006/main" count="535" uniqueCount="379">
  <si>
    <t xml:space="preserve">Information Security Annual Return </t>
  </si>
  <si>
    <r>
      <t xml:space="preserve">For any enquiry or assistance needed regarding IS18 annual return, please email to </t>
    </r>
    <r>
      <rPr>
        <sz val="14"/>
        <color rgb="FF00B0F0"/>
        <rFont val="Verdana"/>
        <family val="2"/>
      </rPr>
      <t>is18return@cyber.qld.gov.au</t>
    </r>
  </si>
  <si>
    <t>Agency Name</t>
  </si>
  <si>
    <t>Agency Acronym</t>
  </si>
  <si>
    <t>Reporting Year</t>
  </si>
  <si>
    <t>Accountable Officer
(Director-General or CEO)</t>
  </si>
  <si>
    <t>Agency Security Executive</t>
  </si>
  <si>
    <t>Email</t>
  </si>
  <si>
    <t>Mobile Phone</t>
  </si>
  <si>
    <t>Completion effort (hrs)</t>
  </si>
  <si>
    <t>Approval effort (hrs)</t>
  </si>
  <si>
    <t>Information Security Label</t>
  </si>
  <si>
    <r>
      <rPr>
        <b/>
        <sz val="14"/>
        <color theme="1"/>
        <rFont val="Calibri"/>
        <family val="2"/>
        <scheme val="minor"/>
      </rPr>
      <t xml:space="preserve">OFFICIAL (once completed)
</t>
    </r>
    <r>
      <rPr>
        <sz val="11"/>
        <color theme="1"/>
        <rFont val="Calibri"/>
        <family val="2"/>
        <scheme val="minor"/>
      </rPr>
      <t xml:space="preserve">
Queensland Government Information Security Annual Return is licensed under a Creative Commons Attribution 4.0 licence. 
To view a copy of this licence, visit https://creativecommons.org/licenses/by/4.0/
</t>
    </r>
  </si>
  <si>
    <t>How are you providing assurance for your ISMS?
(Choose one option below)</t>
  </si>
  <si>
    <t>I need to provide</t>
  </si>
  <si>
    <t>PR1  -Evidence of ISMS</t>
  </si>
  <si>
    <t>PR2 - Risk Management</t>
  </si>
  <si>
    <t>PR3  QGISCF,QGAF,DES</t>
  </si>
  <si>
    <t>PR3 -E8</t>
  </si>
  <si>
    <t>PR4 -System Assurance</t>
  </si>
  <si>
    <t>PR5 - Accountable Officer Attestation</t>
  </si>
  <si>
    <t>Guidance</t>
  </si>
  <si>
    <t>ISMS Certificate</t>
  </si>
  <si>
    <t>Provide
- Current ISMS Certificate
- Fill up the ISMS Control Overview tab
- Fill up the Essential 8 tab
- PR5  (signed CEO/DG Attestation)</t>
  </si>
  <si>
    <t>Provide ISO 27001 Certificate 
- ensure that the Scope covers your agency</t>
  </si>
  <si>
    <t>In the PR3 TAB
Provide responses to QGISCF, QGAF, DES Compliance</t>
  </si>
  <si>
    <t xml:space="preserve">Have your external assurers complete the PR3 TAB Essential 8 section </t>
  </si>
  <si>
    <t>Provide ISO 27001 Certificate - ensure that the Scope covers your entire agency</t>
  </si>
  <si>
    <t>Provide CEO/DG signed certificate of attestation (sample attestation available at SampleAttestation Tab)</t>
  </si>
  <si>
    <t xml:space="preserve">If you are submitting an ISO27001 Certification covering the scope of your agency, you have automatically fulfilled the Policy Requirements 1, 2 and 4 and do not need to submit any further evidence against those requirements. 
Each piece of evidence should be added as a unique file to assist processing. DO NOT PDF THE ENTIRE RETURN. If the scope does not include your entire agency, please complete the "Self Assurance" section for the parts of the agency are not included in the certification.
</t>
  </si>
  <si>
    <t xml:space="preserve">Independent Audit Assurance  </t>
  </si>
  <si>
    <t>Provide completed 
- Audit Assurance Template
- PR3 (QGISCF, DES, QGAF Policy requirements) and 
- PR5  (signed CEO/DG Attestation)</t>
  </si>
  <si>
    <t>Provide completed Independent Audit Assurance Report Template (with evidence attached)</t>
  </si>
  <si>
    <t>In the PR3 TAB 
Provide responses to QGISCF, QGAF, DES Compliance</t>
  </si>
  <si>
    <t>Provide the appropriately approved and completed ISMS Assurance Audit</t>
  </si>
  <si>
    <t xml:space="preserve">If you are submitting an External ISMS certification documentation you have automatically fulfilled the Policy Requirements 1, 2 and 4 and do not need to submit any further evidence against those requirements.
Each piece of evidence should be added as a unique file to assist processing. DO NOT PDF THE ENTIRE RETURN. If the scope does not include your entire agency, please complete the "Self Assurance" section for the parts of the agency are not included in the Audit Assurance.
</t>
  </si>
  <si>
    <t>Self Assurance</t>
  </si>
  <si>
    <t>Provide completed 
PR1 (Evidence of ISMS)
-PR2 (Risk Management)
-PR3 (Minimums)
-PR4 (System Assurance) 
- PR5  (signed CEO/DG Attestation)</t>
  </si>
  <si>
    <t>Fill and complete PR1 Tab (with evidence attached)</t>
  </si>
  <si>
    <t>Fill and complete PR2 Tab (Risk Management) Tab (with evidence attached)</t>
  </si>
  <si>
    <t xml:space="preserve">Complete the PR3 TAB Essential 8 section </t>
  </si>
  <si>
    <t>Complete all sections of PR4. Ensure Accountable Officer briefing covers</t>
  </si>
  <si>
    <t xml:space="preserve">
If you are unable to provide the External ISMS certification documentation or Independent Assurance Audit report, please complete all PR sections. 
Each piece of evidence should be added as a unique file to assist processing. DO NOT PDF THE ENTIRE RETURN.
</t>
  </si>
  <si>
    <t>Policy Requirement 1: Departments must implement an ISMS based on ISO 27001</t>
  </si>
  <si>
    <t>ISMS Assurance Process</t>
  </si>
  <si>
    <t>Policy Requirement</t>
  </si>
  <si>
    <t>Element</t>
  </si>
  <si>
    <t>Policy Requirements</t>
  </si>
  <si>
    <t>Additional Guidance</t>
  </si>
  <si>
    <t xml:space="preserve">Description of your Evidence </t>
  </si>
  <si>
    <t>Evidence File Name or URL</t>
  </si>
  <si>
    <t>Your Notes (Optional)</t>
  </si>
  <si>
    <t>__PowerAppsId__</t>
  </si>
  <si>
    <t>PR1</t>
  </si>
  <si>
    <t xml:space="preserve">ISO27001 Certification </t>
  </si>
  <si>
    <t xml:space="preserve">Provide ISO 27001 Certificate 
- ensure that the Scope covers your agency </t>
  </si>
  <si>
    <t>Please provide Certification/Assurance reference in the File Reference cell. If you don't have it, fill out all following rows instead</t>
  </si>
  <si>
    <t>ISO 27001 Certificate to cover the whole organisation</t>
  </si>
  <si>
    <t>Independent Audit Assurance</t>
  </si>
  <si>
    <t>PR1.1a</t>
  </si>
  <si>
    <t>Management Commitment for ISMS Implementation</t>
  </si>
  <si>
    <t>An executive direction from the agency's head (DG or equivalent) for implementing an ISMS as per ISO27001 standard is communicated to all relevant stakeholders.</t>
  </si>
  <si>
    <t>Current ISMS-directive/DG communication on information security (if changed / updated or for new organisations). 
The directive document must cover (at minimum) all sections as per the QGCDG ISMS Directive template.</t>
  </si>
  <si>
    <t>65fe60cc-7777-47da-a868-af1d9d505255</t>
  </si>
  <si>
    <t>PR1.1b</t>
  </si>
  <si>
    <t>The organisation's ISMS scope includes all information, application and technology assets.</t>
  </si>
  <si>
    <t>Current ISMS-directive/DG communication on information security (if changed / updated or for new organisations). 
The directive document must cover (at minimum) all sections as per QGCDG ISMS Directive template.
Note: the ISMS scope assessment rating by the QGCDG is as follows:
(1) Agency has no scope, or contains only a subset of critical* information, application and technology assets. (2) Agency's scope includes all critical information, application and technology assets. (3) Agency's scope includes all information, application and technology assets.
*The critical information, application and technology assets are in line with the evidence requirement to meet the IS18 Policy Requirement 4.</t>
  </si>
  <si>
    <t>fa0a607e-c1e2-4c99-a06b-eb99c237a57a</t>
  </si>
  <si>
    <t>PR1.1c</t>
  </si>
  <si>
    <t>The Information Security policy applies to all Queensland Government departments (as defined by the Public Service Act 2008). Accountable officers (not already in scope of the Public Service Act 2008) and statutory bodies under the Financial and Performance Management Standard 2019 must have regard to this policy in the context of internal controls, financial information management systems and risk management.</t>
  </si>
  <si>
    <t>List of associated organisations (e.g. statutory authorities) and business units that:
a) ARE included in the scope of the agency's ISMS and this report (if any), 
b) are NOT included in the scope of the scope of the agency's ISMS and this report (if any). 
Please note this information should be included in the ISMS Directive/DG communication as one of the mandatory items listed in the template linked to this cell. 
If no organisation(s) exist under your Department, please select "No associated organisations exist".</t>
  </si>
  <si>
    <t>afc6e149-d368-42d9-b1df-2bc53655cb30</t>
  </si>
  <si>
    <t>PR1.1d</t>
  </si>
  <si>
    <t xml:space="preserve">The Queensland Government organisations or business units not included in the agency's ISMS scope or this annual return have been officially informed of this decision. </t>
  </si>
  <si>
    <t>Formal meeting records recording that specific organisations and business units excluded and that they have been informed.
Please note the ISMS Directive/DG communication template linked to this cell can be used for this purpose.
If no organisation(s) exist under your Department, please select "No associated organisations exist".</t>
  </si>
  <si>
    <t>6033ff29-3d57-426e-b25d-c1bcb3019c31</t>
  </si>
  <si>
    <t>PR1.2a</t>
  </si>
  <si>
    <t>ISMS Implementation (SOA)</t>
  </si>
  <si>
    <t>The responsibility for implementing ISMS controls are assigned to specific organisational roles.</t>
  </si>
  <si>
    <t>Statement of Applicability (SOA) containing position descriptions stating the information security roles and responsibilities.</t>
  </si>
  <si>
    <t>76257090-06e3-4461-84ae-855b19517abe</t>
  </si>
  <si>
    <t>PR1.2b</t>
  </si>
  <si>
    <t>The organisation performed a gap and maturity assessment on the applicable ISO 27001 controls aligned to the business risk appetite which is acknowledged by the accountable stakeholders.</t>
  </si>
  <si>
    <t>Copy of gap assessment / maturity assessment</t>
  </si>
  <si>
    <t>4a4579bf-91da-46d0-a8f6-e794986ecbe7</t>
  </si>
  <si>
    <t>PR1.2c</t>
  </si>
  <si>
    <t>The organisation has an updated security policy stating the implementation of an ISMS as per the ISO 27001 standard.</t>
  </si>
  <si>
    <t>Information security policy</t>
  </si>
  <si>
    <t>a1edcff6-0b57-4a05-83ef-90868f2e29af</t>
  </si>
  <si>
    <t>PR1.3a</t>
  </si>
  <si>
    <t>ISMS Risk management Process is established</t>
  </si>
  <si>
    <t>The organisation has documented and approved Risk Appetite and Risk Tolerance statements.</t>
  </si>
  <si>
    <t xml:space="preserve">Risk appetite documentation </t>
  </si>
  <si>
    <t>2e3f8392-98e4-452b-b5ca-7e26de040b4f</t>
  </si>
  <si>
    <t>PR1.3b</t>
  </si>
  <si>
    <t>The organisation has documented and approved risk treatment plans and processes.</t>
  </si>
  <si>
    <t xml:space="preserve">Risk treatment documentation </t>
  </si>
  <si>
    <t>7c83bdb5-27fb-440b-91a2-b832d21d99ab</t>
  </si>
  <si>
    <t>PR1.3c</t>
  </si>
  <si>
    <t>All staff within the organisation have access to identify information security risks. The risks can be identified from various sources including incident responses and audits.</t>
  </si>
  <si>
    <t>Evidence of risk identification processes available in all business contexts</t>
  </si>
  <si>
    <t>e1249de7-ce97-4d9b-a566-97639a4f04a6</t>
  </si>
  <si>
    <t>PR1.3d</t>
  </si>
  <si>
    <t>The organisation keeps a register of information security risks with appropriate related information included (e.g. risk owner, risk treatments, etc.)</t>
  </si>
  <si>
    <t>Sample of the organisation's risk register that contains information security risks.</t>
  </si>
  <si>
    <t>7781ac9e-b425-44f8-a8d1-bc92a2afcf45</t>
  </si>
  <si>
    <t>PR1.3e</t>
  </si>
  <si>
    <t>The organisation keeps an extensive and auditable register of information security risks with appropriate related information included.</t>
  </si>
  <si>
    <t>Copy of the organisations ISMS risk register</t>
  </si>
  <si>
    <t>5d65a4de-89d0-4f95-8050-b2663965531d</t>
  </si>
  <si>
    <t>PR1.4a</t>
  </si>
  <si>
    <t>ISMS Assurance</t>
  </si>
  <si>
    <t>The agency's audit and risk committee (or equivalent body) has reviewed the ISMS governance.</t>
  </si>
  <si>
    <t>Evidence that implementation progress &amp; operation of the ISMS has been reviewed by committee</t>
  </si>
  <si>
    <t>1c351e44-e739-4a86-9489-5ea3ca09a1ca</t>
  </si>
  <si>
    <t>PR1.4b</t>
  </si>
  <si>
    <t>The organisation has documented plans regarding ISMS assurance activities including Audit plans, cross-agency ISMS assurance audits or external certification roadmaps, etc.</t>
  </si>
  <si>
    <t xml:space="preserve">Evidence of audit plans or other assurance seeking activities </t>
  </si>
  <si>
    <t>d82abf1f-c378-4fe8-982d-f6cd9b72a72e</t>
  </si>
  <si>
    <t>majNC, minNC, AOC and OFI Findings Overview</t>
  </si>
  <si>
    <t>majNC</t>
  </si>
  <si>
    <t>minNC</t>
  </si>
  <si>
    <t>AOC</t>
  </si>
  <si>
    <t>OFI</t>
  </si>
  <si>
    <t>Annex-A Control Version</t>
  </si>
  <si>
    <t>Controls</t>
  </si>
  <si>
    <t>Total number of observations</t>
  </si>
  <si>
    <t>Mandatory Clauses</t>
  </si>
  <si>
    <t>Context of the organisation</t>
  </si>
  <si>
    <t>Leadership</t>
  </si>
  <si>
    <t>Planning</t>
  </si>
  <si>
    <t>Support</t>
  </si>
  <si>
    <t>Operation</t>
  </si>
  <si>
    <t>Performance evaluation</t>
  </si>
  <si>
    <t>Improvement</t>
  </si>
  <si>
    <t>Annex-A Controls (ISO 27001:2013)</t>
  </si>
  <si>
    <t>A.5</t>
  </si>
  <si>
    <t>Information Security Policies</t>
  </si>
  <si>
    <t>A.6</t>
  </si>
  <si>
    <t>Organisation of information security</t>
  </si>
  <si>
    <t>A.7</t>
  </si>
  <si>
    <t>Human resource security</t>
  </si>
  <si>
    <t>A.8</t>
  </si>
  <si>
    <t>Asset management</t>
  </si>
  <si>
    <t>A.9</t>
  </si>
  <si>
    <t>Access control</t>
  </si>
  <si>
    <t>A.10</t>
  </si>
  <si>
    <t>Cryptography</t>
  </si>
  <si>
    <t>A.11</t>
  </si>
  <si>
    <t>Physical and environmental security</t>
  </si>
  <si>
    <t>A.12</t>
  </si>
  <si>
    <t>Operation security</t>
  </si>
  <si>
    <t>A.13</t>
  </si>
  <si>
    <t>Communications security</t>
  </si>
  <si>
    <t>A.14</t>
  </si>
  <si>
    <t>System acquisition, development and maintenance</t>
  </si>
  <si>
    <t>A.15</t>
  </si>
  <si>
    <t>Supplier relationships</t>
  </si>
  <si>
    <t>A.16</t>
  </si>
  <si>
    <t>Information security incident management</t>
  </si>
  <si>
    <t>A.17</t>
  </si>
  <si>
    <t>Information security aspects of business continuity management</t>
  </si>
  <si>
    <t>A.18</t>
  </si>
  <si>
    <t>Compliance</t>
  </si>
  <si>
    <t>Annex-A Controls (ISO 27001:2022)</t>
  </si>
  <si>
    <t>Organisational Controls</t>
  </si>
  <si>
    <t>People Controls</t>
  </si>
  <si>
    <t>Physical Controls</t>
  </si>
  <si>
    <t>Technological Controls</t>
  </si>
  <si>
    <t>Policy Requirement 2: Departments must apply a systematic and repeatable approach to risk management</t>
  </si>
  <si>
    <t>Evidence  Requirements</t>
  </si>
  <si>
    <t>PR2</t>
  </si>
  <si>
    <t>PR2.1</t>
  </si>
  <si>
    <t>Management Commitment for Risk Management</t>
  </si>
  <si>
    <t>Risk Register Template</t>
  </si>
  <si>
    <t xml:space="preserve">
The artefacts supplied must contain sufficient evidence showing how the agency is managing risk. Whilst it is preferred agencies adapt and use the ISMS Risk Register template, following documents may be acceptable:
- ISMS governance group meeting notes, 
- Audit and Risk Committee meeting minutes and decisions, 
- Risk Management Policy documentation.</t>
  </si>
  <si>
    <t xml:space="preserve">   Policy Requirement 3: Departments must meet minimum security requirements</t>
  </si>
  <si>
    <t>Adherence to QGISCF, DES &amp; QGAF</t>
  </si>
  <si>
    <t>Adherence Level</t>
  </si>
  <si>
    <t>Justification</t>
  </si>
  <si>
    <t>Responsible Officer</t>
  </si>
  <si>
    <t>Queensland Government Information Security Classification Framework (QGISCF)</t>
  </si>
  <si>
    <t>Partial</t>
  </si>
  <si>
    <t>Data encryption standard (DES)</t>
  </si>
  <si>
    <t>Full</t>
  </si>
  <si>
    <t>Queensland Government Authentication Framework (QGAF)</t>
  </si>
  <si>
    <t>Nil</t>
  </si>
  <si>
    <t xml:space="preserve">Essential 8 - Maturity Level </t>
  </si>
  <si>
    <t>Mitigation Strategy</t>
  </si>
  <si>
    <t>Maturity Level</t>
  </si>
  <si>
    <t>Description</t>
  </si>
  <si>
    <t>Assessment Outcomes</t>
  </si>
  <si>
    <t>Assurance Level</t>
  </si>
  <si>
    <t>Meets Req. (Y/N)</t>
  </si>
  <si>
    <t>Pass/Fail</t>
  </si>
  <si>
    <t>Notes</t>
  </si>
  <si>
    <t>Patch applications</t>
  </si>
  <si>
    <t>Level 1</t>
  </si>
  <si>
    <t>An automated method of asset discovery is used at least fortnightly to support the detection of assets for subsequent vulnerability scanning activities.</t>
  </si>
  <si>
    <t>Effective</t>
  </si>
  <si>
    <t>Good evidence</t>
  </si>
  <si>
    <t>A vulnerability scanner with an up-to-date vulnerability database is used for vulnerability scanning activities.</t>
  </si>
  <si>
    <t>A vulnerability scanner is used at least daily to identify missing patches or updates for vulnerabilities in online services.</t>
  </si>
  <si>
    <t>A vulnerability scanner is used at least weekly to identify missing patches or updates for vulnerabilities in office productivity suites, web browsers and their extensions, email clients, PDF software, and security products.</t>
  </si>
  <si>
    <t>Patches, updates or other vendor mitigations for vulnerabilities in online services are applied within 48 hours of release when vulnerabilities are assessed as critical by vendors or when working exploits exist.</t>
  </si>
  <si>
    <t>Patches, updates or other vendor mitigations for vulnerabilities in online services are applied within two weeks of release when vulnerabilities are assessed as non-critical by vendors and no working exploits exist.</t>
  </si>
  <si>
    <t>Patches, updates or other vendor mitigations for vulnerabilities in office productivity suites, web browsers and their extensions, email clients, PDF software, and security products are applied within two weeks of release.</t>
  </si>
  <si>
    <t>Online services that are no longer supported by vendors are removed.</t>
  </si>
  <si>
    <t>Office productivity suites, web browsers and their extensions, email clients, PDF software, Adobe Flash Player, and security products that are no longer supported by vendors are removed.</t>
  </si>
  <si>
    <t>Level 2</t>
  </si>
  <si>
    <t>A vulnerability scanner is used at least fortnightly to identify missing patches or updates for vulnerabilities in applications other than office productivity suites, web browsers and their extensions, email clients, PDF software, and security products.</t>
  </si>
  <si>
    <t xml:space="preserve">Patches, updates or other vendor mitigations for vulnerabilities in applications other than office productivity suites, web browsers and their extensions, email clients, PDF software, and security products are applied within one month of release. </t>
  </si>
  <si>
    <t>Level 3</t>
  </si>
  <si>
    <t>Patches, updates or other vendor mitigations for vulnerabilities in office productivity suites, web browsers and their extensions, email clients, PDF software,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</si>
  <si>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software, and security products are applied within two weeks of release when vulnerabilities are assessed as non-critical by vendors and no working exploits exist.</t>
  </si>
  <si>
    <t>Applications other than office productivity suites, web browsers and their extensions, email clients, PDF software, Adobe Flash Player, and security products that are no longer supported by vendors are removed.</t>
  </si>
  <si>
    <t>Patch operating systems</t>
  </si>
  <si>
    <t>A vulnerability scanner is used at least daily to identify missing patches or updates for vulnerabilities in operating systems of internet-facing servers and internet-facing network devices.</t>
  </si>
  <si>
    <t>A vulnerability scanner is used at least fortnightly to identify missing patches or updates for vulnerabilities in operating systems of workstations, non-internet-facing servers and non-internet-facing network devices.</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</si>
  <si>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</si>
  <si>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</si>
  <si>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</si>
  <si>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Operating systems that are no longer supported by vendors are replaced.</t>
  </si>
  <si>
    <t>A vulnerability scanner is used at least fortnightly to identify missing patches or updates for vulnerabilities in drivers.</t>
  </si>
  <si>
    <t>A vulnerability scanner is used at least fortnightly to identify missing patches or updates for vulnerabilities in firmware.</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</si>
  <si>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</si>
  <si>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</si>
  <si>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</si>
  <si>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</si>
  <si>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</si>
  <si>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</si>
  <si>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The latest release, or the previous release, of operating systems are used.</t>
  </si>
  <si>
    <t>Multi-factor authentication</t>
  </si>
  <si>
    <t>Multi-factor authentication is used to authenticate users to their organisation’s online services that process, store or communicate their organisation’s sensitive data.</t>
  </si>
  <si>
    <t>Multi-factor authentication is used to authenticate users to third-party online services that process, store or communicate their organisation’s sensitive data.</t>
  </si>
  <si>
    <t>Multi-factor authentication (where available) is used to authenticate users to third-party online services that process, store or communicate their organisation’s non-sensitive data.</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</si>
  <si>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</si>
  <si>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</si>
  <si>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</si>
  <si>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uses either: something users have and something users know, or something users have that is unlocked by something users know or are.</t>
  </si>
  <si>
    <t>Multi-factor authentication is used to authenticate privileged users of systems.</t>
  </si>
  <si>
    <t>Multi-factor authentication is used to authenticate unprivileged users of systems.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</si>
  <si>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</si>
  <si>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</si>
  <si>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users of systems is phishing-resistant.</t>
  </si>
  <si>
    <t>Successful and unsuccessful multi-factor authentication events are centrally logged.</t>
  </si>
  <si>
    <t>Event logs are protected from unauthorised modification and deletion.</t>
  </si>
  <si>
    <t>Event logs from internet-facing servers are analysed in a timely manner to detect cyber security events.</t>
  </si>
  <si>
    <t>Cyber security events are analysed in a timely manner to identify cyber security incidents.</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</si>
  <si>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</si>
  <si>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</si>
  <si>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Following the identification of a cyber security incident, the cyber security incident response plan is enacted.</t>
  </si>
  <si>
    <t>Multi-factor authentication is used to authenticate users of data repositories.</t>
  </si>
  <si>
    <t>Multi-factor authentication used for authenticating customers of online customer services is phishing-resistant.</t>
  </si>
  <si>
    <t>Multi-factor authentication used for authenticating users of data repositories is phishing-resistant.</t>
  </si>
  <si>
    <t>Event logs from non-internet-facing servers are analysed in a timely manner to detect cyber security events.</t>
  </si>
  <si>
    <t>Event logs from workstations are analysed in a timely manner to detect cyber security events.</t>
  </si>
  <si>
    <t>Restrict administrative privileges</t>
  </si>
  <si>
    <t>Requests for privileged access to systems, applications and data repositories are validated when first requested.</t>
  </si>
  <si>
    <t>Privileged users are assigned a dedicated privileged user account to be used solely for duties requiring privileged access.</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</si>
  <si>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</si>
  <si>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</si>
  <si>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Privileged users use separate privileged and unprivileged operating environments.</t>
  </si>
  <si>
    <t>Unprivileged user accounts cannot logon to privileged operating environments.</t>
  </si>
  <si>
    <t>Privileged user accounts (excluding local administrator accounts) cannot logon to unprivileged operating environments.</t>
  </si>
  <si>
    <t>Privileged access to systems, applications and data repositories is disabled after 12 months unless revalidated.</t>
  </si>
  <si>
    <t>Privileged access to systems and applications is disabled after 45 days of inactivity.</t>
  </si>
  <si>
    <t>Privileged operating environments are not virtualised within unprivileged operating environments.</t>
  </si>
  <si>
    <t>Administrative activities are conducted through jump servers.</t>
  </si>
  <si>
    <t>Credentials for break glass accounts, local administrator accounts and service accounts are long, unique, unpredictable and managed.</t>
  </si>
  <si>
    <t>Privileged access events are centrally logged.</t>
  </si>
  <si>
    <t>Privileged user account and security group management events are centrally logged.</t>
  </si>
  <si>
    <t>Privileged access to systems, applications and data repositories is limited to only what is required for users and services to undertake their duties</t>
  </si>
  <si>
    <t>Secure Admin Workstations are used in the performance of administrative activities.</t>
  </si>
  <si>
    <t>Just-in-time administration is used for administering systems and applications.</t>
  </si>
  <si>
    <t>Memory integrity functionality is enabled.</t>
  </si>
  <si>
    <t>Local Security Authority protection functionality is enabled.</t>
  </si>
  <si>
    <t>Credential Guard functionality is enabled.</t>
  </si>
  <si>
    <t>Remote Credential Guard functionality is enabled.</t>
  </si>
  <si>
    <t>Application control</t>
  </si>
  <si>
    <t>Application control is implemented on workstations.</t>
  </si>
  <si>
    <t>Application control is applied to user profiles and temporary folders used by operating systems, web browsers and email clients.</t>
  </si>
  <si>
    <t>Application control restricts the execution of executables, software libraries, scripts, installers, compiled HTML, HTML applications and control panel applets to an organisation-approved set.</t>
  </si>
  <si>
    <t>Application control is implemented on internet-facing servers.</t>
  </si>
  <si>
    <t>Microsoft’s recommended application blocklist is implemented.</t>
  </si>
  <si>
    <t>Application control rulesets are validated on an annual or more frequent basis.</t>
  </si>
  <si>
    <t>Allowed and blocked application control events are centrally logged.</t>
  </si>
  <si>
    <t>Application control is implemented on non-internet-facing servers.</t>
  </si>
  <si>
    <t>Application control restricts the execution of drivers to an organisation-approved set.</t>
  </si>
  <si>
    <t>Microsoft’s vulnerable driver blocklist is implemented.</t>
  </si>
  <si>
    <t>Restrict Microsoft Office macros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</si>
  <si>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</si>
  <si>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</si>
  <si>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</si>
  <si>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 security settings cannot be changed by users.</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</si>
  <si>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</si>
  <si>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</si>
  <si>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</si>
  <si>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</si>
  <si>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Microsoft Office macros digitally signed by an untrusted publisher cannot be enabled via the Message Bar or Backstage View.</t>
  </si>
  <si>
    <t>Microsoft Office macros digitally signed by signatures other than V3 signatures cannot be enabled via the Message Bar or Backstage View.</t>
  </si>
  <si>
    <t>Microsoft Office’s list of trusted publishers is validated on an annual or more frequent basis.</t>
  </si>
  <si>
    <t>User application hardening</t>
  </si>
  <si>
    <t>Internet Explorer 11 is disabled or removed.</t>
  </si>
  <si>
    <t>Web browsers do not process Java from the internet.</t>
  </si>
  <si>
    <t>Web browsers do not process web advertisements from the internet.</t>
  </si>
  <si>
    <t>Web browser security settings cannot be changed by users.</t>
  </si>
  <si>
    <t>Web browsers are hardened using ASD and vendor hardening guidance, with the most restrictive guidance taking precedence when conflicts occur.</t>
  </si>
  <si>
    <t>Microsoft Office is blocked from creating child processes.</t>
  </si>
  <si>
    <t>Microsoft Office is blocked from creating executable content.</t>
  </si>
  <si>
    <t>Microsoft Office is configured to prevent activation of Object Linking and Embedding packages.</t>
  </si>
  <si>
    <t>Office productivity suites are hardened using ASD and vendor hardening guidance, with the most restrictive guidance taking precedence when conflicts occur.</t>
  </si>
  <si>
    <t>Office productivity suite security settings cannot be changed by users.</t>
  </si>
  <si>
    <t>PDF software is blocked from creating child processes.</t>
  </si>
  <si>
    <t>PDF software is hardened using ASD and vendor hardening guidance, with the most restrictive guidance taking precedence when conflicts occur.</t>
  </si>
  <si>
    <t>PDF software security settings cannot be changed by users.</t>
  </si>
  <si>
    <t>PowerShell module logging, script block logging and transcription events are centrally logged.</t>
  </si>
  <si>
    <t>Command line process creation events are centrally logged.</t>
  </si>
  <si>
    <t>Event logs from internet-facing servers are analysed in a timely manner to detect cyber security events</t>
  </si>
  <si>
    <t>.NET Framework 3.5 (includes .NET 2.0 and 3.0) is disabled or removed.</t>
  </si>
  <si>
    <t>Windows PowerShell 2.0 is disabled or removed.</t>
  </si>
  <si>
    <t>PowerShell is configured to use Constrained Language Mode.</t>
  </si>
  <si>
    <t>Regular backups</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</si>
  <si>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</si>
  <si>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</si>
  <si>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</si>
  <si>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Restoration of data, applications and settings from backups to a common point in time is tested as part of disaster recovery exercises.</t>
  </si>
  <si>
    <t>Unprivileged user accounts cannot access backups belonging to other user accounts.</t>
  </si>
  <si>
    <t>Unprivileged user accounts are prevented from modifying and deleting backups.</t>
  </si>
  <si>
    <t>Privileged user accounts (excluding backup administrator accounts) cannot access backups belonging to other user accounts.</t>
  </si>
  <si>
    <t>Privileged user accounts (excluding backup administrator accounts) are prevented from modifying and deleting backups.</t>
  </si>
  <si>
    <t>Unprivileged user accounts cannot access their own backups.</t>
  </si>
  <si>
    <t>Privileged user accounts (excluding backup administrator accounts) cannot access their own backups.</t>
  </si>
  <si>
    <t>Backup administrator accounts are prevented from modifying and deleting backups during their retention period.</t>
  </si>
  <si>
    <t>Policy Requirement 3 Overview</t>
  </si>
  <si>
    <t>QGISCF, DES &amp; QGAF</t>
  </si>
  <si>
    <t>Adherence level</t>
  </si>
  <si>
    <t>QGISCF</t>
  </si>
  <si>
    <t>DES</t>
  </si>
  <si>
    <t>QGAF</t>
  </si>
  <si>
    <t>E8 Mitigation Strategy</t>
  </si>
  <si>
    <t>Maturity level</t>
  </si>
  <si>
    <t>N/A</t>
  </si>
  <si>
    <t>Policy Requirement 4: Departments accountable officers must obtain security assurance for systems</t>
  </si>
  <si>
    <t>PR4.1</t>
  </si>
  <si>
    <t>PR4.2</t>
  </si>
  <si>
    <t>Cyber Incident Simulations</t>
  </si>
  <si>
    <t>Provide evidence of a Cyber Incident Simulation conducted within the last 12 months.</t>
  </si>
  <si>
    <t>Management Commitment to obtain security assurance for systems</t>
  </si>
  <si>
    <t>Assurance documentation for all information, application and technology assets</t>
  </si>
  <si>
    <t>Formal assurance documentation for all information, application and technology assets. 
Please note that at minimum the assurance documentation must be completed for information, application and technology assets classified as  HIGH or above.</t>
  </si>
  <si>
    <t>Management Commitment to conduct Cyber Incident Simulations</t>
  </si>
  <si>
    <t>Assurance documentation for the organisation of a Cyber Incident Simulation conducted within the next 12 months.</t>
  </si>
  <si>
    <t>Policy Requirement 5: Accountable officers must attest to the appropriateness of departmental information security</t>
  </si>
  <si>
    <t>Attestation File Name or URL</t>
  </si>
  <si>
    <t>PR5</t>
  </si>
  <si>
    <t xml:space="preserve">Departmental accountable officers (CEO/Director-General or equivalent) must:
 - endorse the Information security annual return.
 - attest to the department information security posture and compliance of its ISMS.
Endorsement must be obtained from the department's accountable officer through corporate audit and risk committee.
Departments should publish the attestation in a manner that is publicly accessible, for example:
department website, department annual report.
The scope needs to coverthe whole agency </t>
  </si>
  <si>
    <r>
      <t xml:space="preserve">Please note the Attestation template provides the minimum requirements of what the Departmental accountable officer must attest to, so whilst the agencies do not require to follow the specific wording, the attestation document must cover all the items in accordance with the Policy Requirement 5.
The Departments are required to provide a letter of attestation to the Queensland Government Chief Information Security Officer which must include an attestation to the appropriateness of the information security risk management within the Department/Commission/Agency, noting that appropriate assurance activities have been undertaken to inform this opinion and the Department/Commission/Agency’s information security risk position.
</t>
    </r>
    <r>
      <rPr>
        <b/>
        <i/>
        <sz val="12"/>
        <color theme="1"/>
        <rFont val="Arial"/>
        <family val="2"/>
      </rPr>
      <t xml:space="preserve">
If you are unable to provide evidence against this item, your annual return will be noted as incomplete.</t>
    </r>
    <r>
      <rPr>
        <i/>
        <sz val="12"/>
        <color theme="1"/>
        <rFont val="Arial"/>
        <family val="2"/>
      </rPr>
      <t xml:space="preserve">
</t>
    </r>
  </si>
  <si>
    <t>Assessment Outcomes List</t>
  </si>
  <si>
    <t xml:space="preserve"> The organisation is effectively meeting the control's objective. </t>
  </si>
  <si>
    <t>Ineffective</t>
  </si>
  <si>
    <t xml:space="preserve"> The organisation is not adequately meeting the control's objective. </t>
  </si>
  <si>
    <t>Alternate control</t>
  </si>
  <si>
    <t xml:space="preserve"> The organisation is effectively meeting the control's objective through an alternate control. </t>
  </si>
  <si>
    <t>Not assessed</t>
  </si>
  <si>
    <t xml:space="preserve"> The control has not yet been assessed. </t>
  </si>
  <si>
    <t>Not applicable</t>
  </si>
  <si>
    <t xml:space="preserve"> The control does not apply to the system or environment. </t>
  </si>
  <si>
    <t>No visibility</t>
  </si>
  <si>
    <t xml:space="preserve"> The assessor was unable to obtain adequate visibility of a control's implementation. </t>
  </si>
  <si>
    <t>Assurance Level List</t>
  </si>
  <si>
    <t>Excellent evidence</t>
  </si>
  <si>
    <t>Testing a control with a simulated activity designed to confirm it is in place and effective (e.g. attempting to run an application to check application control rulesets).</t>
  </si>
  <si>
    <t>Review the configuration of a system through the system's interface to determine whether it should enforce an expected policy. (e.g. guided tour of configuration interface)</t>
  </si>
  <si>
    <t>Fair evidence</t>
  </si>
  <si>
    <t>Review a copy of a system's configuration (e.g. using reports or screenshots) to determine whether it should enforce an expected policy.</t>
  </si>
  <si>
    <t>Poor evidence</t>
  </si>
  <si>
    <t>A policy or verbal statement of intent (e.g. sighting mention of controls within documentation).</t>
  </si>
  <si>
    <t>Adherance to QGISCF, DES &amp; QGAF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</si>
</sst>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x14ac:knownFonts="1">
    <font>
      <sz val="11"/>
      <color theme="1"/>
      <name val="Calibri"/>
      <family val="2"/>
      <scheme val="minor"/>
    </font>
    <font>
      <sz val="11"/>
      <color theme="1"/>
      <name val="Calibri"/>
      <family val="2"/>
      <scheme val="minor"/>
    </font>
    <font>
      <b/>
      <sz val="16"/>
      <color rgb="FF000000"/>
      <name val="Calibri"/>
      <family val="2"/>
    </font>
    <font>
      <sz val="11"/>
      <color theme="1"/>
      <name val="Calibri"/>
      <family val="2"/>
    </font>
    <font>
      <b/>
      <sz val="10"/>
      <color rgb="FF000000"/>
      <name val="Verdana"/>
      <family val="2"/>
    </font>
    <font>
      <sz val="10"/>
      <color rgb="FF000000"/>
      <name val="Calibri"/>
      <family val="2"/>
    </font>
    <font>
      <b/>
      <sz val="10"/>
      <color rgb="FF162B4C"/>
      <name val="Arial"/>
      <family val="2"/>
    </font>
    <font>
      <sz val="10"/>
      <color rgb="FF162B4C"/>
      <name val="Arial"/>
      <family val="2"/>
    </font>
    <font>
      <sz val="11"/>
      <color rgb="FF000000"/>
      <name val="Calibri"/>
      <family val="2"/>
    </font>
    <font>
      <b/>
      <sz val="12"/>
      <color rgb="FFFFFFFF"/>
      <name val="Verdana"/>
      <family val="2"/>
    </font>
    <font>
      <b/>
      <sz val="22"/>
      <color rgb="FFFFFFFF"/>
      <name val="Calibri"/>
      <family val="2"/>
    </font>
    <font>
      <sz val="18"/>
      <color rgb="FF000000"/>
      <name val="Calibri"/>
      <family val="2"/>
    </font>
    <font>
      <b/>
      <sz val="36"/>
      <color rgb="FF000000"/>
      <name val="Calibri"/>
      <family val="2"/>
      <scheme val="minor"/>
    </font>
    <font>
      <sz val="14"/>
      <color theme="1"/>
      <name val="Calibri"/>
      <family val="2"/>
      <scheme val="minor"/>
    </font>
    <font>
      <b/>
      <sz val="12"/>
      <color rgb="FFFFFFFF"/>
      <name val="Calibri"/>
      <family val="2"/>
      <scheme val="minor"/>
    </font>
    <font>
      <b/>
      <sz val="14"/>
      <color theme="0"/>
      <name val="Calibri"/>
      <family val="2"/>
      <scheme val="minor"/>
    </font>
    <font>
      <b/>
      <sz val="22"/>
      <color theme="0"/>
      <name val="Verdana"/>
      <family val="2"/>
    </font>
    <font>
      <b/>
      <sz val="16"/>
      <color rgb="FF000000"/>
      <name val="Calibri"/>
      <family val="2"/>
      <scheme val="minor"/>
    </font>
    <font>
      <b/>
      <sz val="14"/>
      <color rgb="FFFFFFFF"/>
      <name val="Calibri"/>
      <family val="2"/>
      <scheme val="minor"/>
    </font>
    <font>
      <sz val="14"/>
      <color rgb="FF000000"/>
      <name val="Calibri"/>
      <family val="2"/>
      <scheme val="minor"/>
    </font>
    <font>
      <b/>
      <sz val="14"/>
      <color rgb="FF5F5F5F"/>
      <name val="Arial"/>
      <family val="2"/>
    </font>
    <font>
      <b/>
      <sz val="11"/>
      <color rgb="FF000000"/>
      <name val="Arial"/>
      <family val="2"/>
    </font>
    <font>
      <b/>
      <sz val="12"/>
      <color theme="1"/>
      <name val="Calibri"/>
      <family val="2"/>
      <scheme val="minor"/>
    </font>
    <font>
      <sz val="10"/>
      <name val="Arial"/>
      <family val="2"/>
    </font>
    <font>
      <b/>
      <sz val="12"/>
      <name val="Arial"/>
      <family val="2"/>
    </font>
    <font>
      <sz val="12"/>
      <name val="Arial"/>
      <family val="2"/>
    </font>
    <font>
      <i/>
      <sz val="12"/>
      <name val="Arial"/>
      <family val="2"/>
    </font>
    <font>
      <b/>
      <sz val="12"/>
      <color theme="0"/>
      <name val="Arial"/>
      <family val="2"/>
    </font>
    <font>
      <b/>
      <sz val="18"/>
      <color rgb="FF000000"/>
      <name val="Calibri"/>
      <family val="2"/>
    </font>
    <font>
      <b/>
      <sz val="24"/>
      <color theme="1"/>
      <name val="Calibri"/>
      <family val="2"/>
      <scheme val="minor"/>
    </font>
    <font>
      <i/>
      <sz val="12"/>
      <color theme="1"/>
      <name val="Arial"/>
      <family val="2"/>
    </font>
    <font>
      <b/>
      <i/>
      <sz val="12"/>
      <color theme="1"/>
      <name val="Arial"/>
      <family val="2"/>
    </font>
    <font>
      <b/>
      <sz val="22"/>
      <color theme="1"/>
      <name val="Calibri"/>
      <family val="2"/>
      <scheme val="minor"/>
    </font>
    <font>
      <b/>
      <sz val="14"/>
      <color theme="1"/>
      <name val="Calibri"/>
      <family val="2"/>
      <scheme val="minor"/>
    </font>
    <font>
      <sz val="14"/>
      <color theme="1"/>
      <name val="Verdana"/>
      <family val="2"/>
    </font>
    <font>
      <sz val="14"/>
      <color rgb="FF00B0F0"/>
      <name val="Verdana"/>
      <family val="2"/>
    </font>
    <font>
      <b/>
      <sz val="11"/>
      <color theme="1"/>
      <name val="Calibri"/>
      <family val="2"/>
      <scheme val="minor"/>
    </font>
    <font>
      <sz val="11"/>
      <color theme="0"/>
      <name val="Calibri"/>
      <family val="2"/>
      <scheme val="minor"/>
    </font>
    <font>
      <b/>
      <sz val="14"/>
      <color theme="1"/>
      <name val="Verdana"/>
      <family val="2"/>
    </font>
    <font>
      <b/>
      <i/>
      <sz val="14"/>
      <color theme="1"/>
      <name val="Verdana"/>
      <family val="2"/>
    </font>
    <font>
      <b/>
      <sz val="11"/>
      <color rgb="FF000000"/>
      <name val="Calibri"/>
      <family val="2"/>
      <scheme val="minor"/>
    </font>
    <font>
      <b/>
      <sz val="20"/>
      <color theme="1"/>
      <name val="Calibri"/>
      <family val="2"/>
      <scheme val="minor"/>
    </font>
  </fonts>
  <fills count="30">
    <fill>
      <patternFill patternType="none"/>
    </fill>
    <fill>
      <patternFill patternType="gray125"/>
    </fill>
    <fill>
      <patternFill patternType="solid">
        <fgColor rgb="FF305496"/>
        <bgColor rgb="FF000000"/>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rgb="FF000000"/>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0000"/>
        <bgColor indexed="64"/>
      </patternFill>
    </fill>
    <fill>
      <patternFill patternType="solid">
        <fgColor rgb="FF7F7F7F"/>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EAF1DD"/>
        <bgColor indexed="64"/>
      </patternFill>
    </fill>
    <fill>
      <patternFill patternType="solid">
        <fgColor rgb="FFFFFFCC"/>
      </patternFill>
    </fill>
    <fill>
      <patternFill patternType="solid">
        <fgColor theme="5" tint="0.79998168889431442"/>
        <bgColor indexed="65"/>
      </patternFill>
    </fill>
    <fill>
      <patternFill patternType="solid">
        <fgColor theme="1" tint="0.34998626667073579"/>
        <bgColor indexed="64"/>
      </patternFill>
    </fill>
    <fill>
      <patternFill patternType="solid">
        <fgColor theme="3" tint="0.59999389629810485"/>
        <bgColor theme="8" tint="0.79998168889431442"/>
      </patternFill>
    </fill>
    <fill>
      <patternFill patternType="solid">
        <fgColor theme="6" tint="0.59999389629810485"/>
        <bgColor theme="8" tint="0.79998168889431442"/>
      </patternFill>
    </fill>
    <fill>
      <patternFill patternType="solid">
        <fgColor theme="3"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75">
    <border>
      <left/>
      <right/>
      <top/>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medium">
        <color indexed="64"/>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ck">
        <color indexed="64"/>
      </bottom>
      <diagonal/>
    </border>
    <border>
      <left style="medium">
        <color indexed="64"/>
      </left>
      <right style="thick">
        <color indexed="64"/>
      </right>
      <top/>
      <bottom style="thick">
        <color indexed="64"/>
      </bottom>
      <diagonal/>
    </border>
    <border>
      <left/>
      <right style="thick">
        <color indexed="64"/>
      </right>
      <top/>
      <bottom style="thick">
        <color indexed="64"/>
      </bottom>
      <diagonal/>
    </border>
    <border>
      <left/>
      <right style="thick">
        <color indexed="64"/>
      </right>
      <top style="medium">
        <color indexed="64"/>
      </top>
      <bottom style="thick">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medium">
        <color indexed="64"/>
      </bottom>
      <diagonal/>
    </border>
    <border>
      <left style="medium">
        <color indexed="64"/>
      </left>
      <right style="thick">
        <color indexed="64"/>
      </right>
      <top style="thick">
        <color indexed="64"/>
      </top>
      <bottom/>
      <diagonal/>
    </border>
    <border>
      <left/>
      <right style="thin">
        <color indexed="64"/>
      </right>
      <top style="medium">
        <color indexed="64"/>
      </top>
      <bottom style="medium">
        <color indexed="64"/>
      </bottom>
      <diagonal/>
    </border>
    <border>
      <left style="medium">
        <color indexed="64"/>
      </left>
      <right style="thin">
        <color rgb="FFB2B2B2"/>
      </right>
      <top style="thin">
        <color rgb="FFB2B2B2"/>
      </top>
      <bottom style="thin">
        <color rgb="FFB2B2B2"/>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1" fillId="21" borderId="0" applyNumberFormat="0" applyBorder="0" applyAlignment="0" applyProtection="0"/>
    <xf numFmtId="0" fontId="23" fillId="0" borderId="0"/>
    <xf numFmtId="0" fontId="23" fillId="20" borderId="41" applyNumberFormat="0" applyFont="0" applyAlignment="0" applyProtection="0"/>
  </cellStyleXfs>
  <cellXfs count="254">
    <xf numFmtId="0" fontId="0" fillId="0" borderId="0" xfId="0"/>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9" fontId="5" fillId="0" borderId="0" xfId="1" applyFont="1" applyAlignment="1">
      <alignment horizontal="center" vertical="center"/>
    </xf>
    <xf numFmtId="0" fontId="5" fillId="0" borderId="0" xfId="0" applyFont="1" applyAlignment="1">
      <alignment vertical="top" wrapText="1"/>
    </xf>
    <xf numFmtId="0" fontId="3" fillId="0" borderId="0" xfId="0" applyFont="1" applyAlignment="1">
      <alignment vertical="top"/>
    </xf>
    <xf numFmtId="0" fontId="0" fillId="0" borderId="0" xfId="0" applyAlignment="1">
      <alignment wrapText="1"/>
    </xf>
    <xf numFmtId="0" fontId="8" fillId="0" borderId="0" xfId="0" applyFont="1" applyAlignment="1">
      <alignment horizontal="center" vertical="top"/>
    </xf>
    <xf numFmtId="0" fontId="8" fillId="0" borderId="0" xfId="0" applyFont="1" applyAlignment="1">
      <alignment horizontal="center" vertical="center"/>
    </xf>
    <xf numFmtId="9" fontId="5" fillId="0" borderId="24" xfId="1" applyFont="1" applyFill="1" applyBorder="1" applyAlignment="1" applyProtection="1">
      <alignment horizontal="center" vertical="center"/>
    </xf>
    <xf numFmtId="9" fontId="5" fillId="0" borderId="4" xfId="1" applyFont="1" applyFill="1" applyBorder="1" applyAlignment="1" applyProtection="1">
      <alignment horizontal="center" vertical="center"/>
    </xf>
    <xf numFmtId="9" fontId="5" fillId="0" borderId="25" xfId="1" applyFont="1" applyFill="1" applyBorder="1" applyAlignment="1" applyProtection="1">
      <alignment horizontal="center" vertical="center"/>
    </xf>
    <xf numFmtId="9" fontId="5" fillId="0" borderId="2" xfId="1" applyFont="1" applyFill="1" applyBorder="1" applyAlignment="1" applyProtection="1">
      <alignment horizontal="center" vertical="center"/>
    </xf>
    <xf numFmtId="9" fontId="5" fillId="0" borderId="23" xfId="1" applyFont="1" applyFill="1" applyBorder="1" applyAlignment="1" applyProtection="1">
      <alignment horizontal="center" vertic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18"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0" xfId="0" applyBorder="1"/>
    <xf numFmtId="0" fontId="9" fillId="2" borderId="1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0" xfId="0" applyFont="1" applyFill="1" applyBorder="1" applyAlignment="1">
      <alignment horizontal="center" vertical="center" wrapText="1"/>
    </xf>
    <xf numFmtId="9" fontId="9" fillId="2" borderId="23" xfId="1"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9" fillId="2" borderId="1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5" borderId="1" xfId="0" applyFont="1" applyFill="1" applyBorder="1" applyAlignment="1">
      <alignment vertical="top" wrapText="1"/>
    </xf>
    <xf numFmtId="0" fontId="7" fillId="5" borderId="3" xfId="0" applyFont="1" applyFill="1" applyBorder="1" applyAlignment="1">
      <alignment vertical="top" wrapText="1"/>
    </xf>
    <xf numFmtId="0" fontId="7" fillId="5" borderId="5" xfId="0" applyFont="1" applyFill="1" applyBorder="1" applyAlignment="1">
      <alignment vertical="top" wrapText="1"/>
    </xf>
    <xf numFmtId="0" fontId="7" fillId="5" borderId="12" xfId="0" applyFont="1" applyFill="1" applyBorder="1" applyAlignment="1">
      <alignment vertical="top" wrapText="1"/>
    </xf>
    <xf numFmtId="0" fontId="8" fillId="5" borderId="1" xfId="0" applyFont="1" applyFill="1" applyBorder="1" applyAlignment="1">
      <alignment vertical="top" wrapText="1"/>
    </xf>
    <xf numFmtId="0" fontId="8" fillId="5" borderId="3" xfId="0" applyFont="1" applyFill="1" applyBorder="1" applyAlignment="1">
      <alignment vertical="top" wrapText="1"/>
    </xf>
    <xf numFmtId="0" fontId="8" fillId="5" borderId="5" xfId="0" applyFont="1" applyFill="1" applyBorder="1" applyAlignment="1">
      <alignment vertical="top" wrapText="1"/>
    </xf>
    <xf numFmtId="0" fontId="8" fillId="5" borderId="12" xfId="0" applyFont="1" applyFill="1" applyBorder="1" applyAlignment="1">
      <alignment vertical="top" wrapText="1"/>
    </xf>
    <xf numFmtId="0" fontId="4" fillId="6" borderId="20" xfId="0" applyFont="1" applyFill="1" applyBorder="1" applyAlignment="1">
      <alignment horizontal="center" vertical="center"/>
    </xf>
    <xf numFmtId="0" fontId="6" fillId="7" borderId="1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3" fillId="0" borderId="0" xfId="0" applyFont="1"/>
    <xf numFmtId="0" fontId="0" fillId="0" borderId="36" xfId="0" applyBorder="1"/>
    <xf numFmtId="0" fontId="15" fillId="0" borderId="0" xfId="0" applyFont="1" applyAlignment="1">
      <alignment horizontal="center" vertical="center"/>
    </xf>
    <xf numFmtId="0" fontId="17" fillId="9" borderId="40" xfId="0" applyFont="1" applyFill="1" applyBorder="1" applyAlignment="1">
      <alignment horizontal="center" vertical="center"/>
    </xf>
    <xf numFmtId="0" fontId="17" fillId="10" borderId="40" xfId="0" applyFont="1" applyFill="1" applyBorder="1" applyAlignment="1">
      <alignment horizontal="center" vertical="center"/>
    </xf>
    <xf numFmtId="0" fontId="17" fillId="11" borderId="40" xfId="0" applyFont="1" applyFill="1" applyBorder="1" applyAlignment="1">
      <alignment horizontal="center" vertical="center"/>
    </xf>
    <xf numFmtId="0" fontId="17" fillId="12" borderId="40" xfId="0" applyFont="1" applyFill="1" applyBorder="1" applyAlignment="1">
      <alignment horizontal="center" vertical="center"/>
    </xf>
    <xf numFmtId="0" fontId="12" fillId="9" borderId="40" xfId="0" applyFont="1" applyFill="1" applyBorder="1" applyAlignment="1">
      <alignment horizontal="center" vertical="center" wrapText="1"/>
    </xf>
    <xf numFmtId="0" fontId="19" fillId="3" borderId="38" xfId="0" applyFont="1" applyFill="1" applyBorder="1" applyAlignment="1">
      <alignment horizontal="left" vertical="center"/>
    </xf>
    <xf numFmtId="0" fontId="19" fillId="3" borderId="37" xfId="0" applyFont="1" applyFill="1" applyBorder="1" applyAlignment="1">
      <alignment horizontal="left" vertical="center"/>
    </xf>
    <xf numFmtId="0" fontId="16" fillId="0" borderId="0" xfId="0" applyFont="1" applyAlignment="1">
      <alignment horizontal="center" vertical="center"/>
    </xf>
    <xf numFmtId="0" fontId="10" fillId="2" borderId="10" xfId="0" applyFont="1" applyFill="1" applyBorder="1" applyAlignment="1">
      <alignment horizontal="center"/>
    </xf>
    <xf numFmtId="0" fontId="11" fillId="4" borderId="1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1" fontId="7" fillId="0" borderId="13" xfId="0" applyNumberFormat="1" applyFont="1" applyBorder="1" applyAlignment="1">
      <alignment horizontal="center" vertical="center"/>
    </xf>
    <xf numFmtId="1" fontId="7" fillId="0" borderId="14" xfId="0" applyNumberFormat="1" applyFont="1" applyBorder="1" applyAlignment="1">
      <alignment horizontal="center" vertical="center"/>
    </xf>
    <xf numFmtId="1" fontId="7" fillId="0" borderId="15" xfId="0" applyNumberFormat="1" applyFont="1" applyBorder="1" applyAlignment="1">
      <alignment horizontal="center" vertical="center"/>
    </xf>
    <xf numFmtId="1" fontId="7" fillId="0" borderId="16" xfId="0" applyNumberFormat="1" applyFont="1" applyBorder="1" applyAlignment="1">
      <alignment horizontal="center" vertical="center"/>
    </xf>
    <xf numFmtId="1" fontId="7" fillId="0" borderId="10" xfId="0" applyNumberFormat="1" applyFont="1" applyBorder="1" applyAlignment="1">
      <alignment horizontal="center" vertical="center"/>
    </xf>
    <xf numFmtId="0" fontId="7" fillId="5" borderId="13" xfId="0" applyFont="1" applyFill="1" applyBorder="1" applyAlignment="1">
      <alignment vertical="top" wrapText="1"/>
    </xf>
    <xf numFmtId="0" fontId="7" fillId="5" borderId="14" xfId="0" applyFont="1" applyFill="1" applyBorder="1" applyAlignment="1">
      <alignment vertical="top" wrapText="1"/>
    </xf>
    <xf numFmtId="0" fontId="7" fillId="5" borderId="15" xfId="0" applyFont="1" applyFill="1" applyBorder="1" applyAlignment="1">
      <alignment vertical="top" wrapText="1"/>
    </xf>
    <xf numFmtId="0" fontId="7" fillId="5" borderId="10" xfId="0" applyFont="1" applyFill="1" applyBorder="1" applyAlignment="1">
      <alignment vertical="top" wrapText="1"/>
    </xf>
    <xf numFmtId="0" fontId="27" fillId="22" borderId="11" xfId="4" applyFont="1" applyFill="1" applyBorder="1" applyAlignment="1">
      <alignment horizontal="center" vertical="center" wrapText="1"/>
    </xf>
    <xf numFmtId="0" fontId="27" fillId="22" borderId="45" xfId="4" applyFont="1" applyFill="1" applyBorder="1" applyAlignment="1">
      <alignment horizontal="center" vertical="center" wrapText="1"/>
    </xf>
    <xf numFmtId="0" fontId="27" fillId="22" borderId="46" xfId="4" applyFont="1" applyFill="1" applyBorder="1" applyAlignment="1">
      <alignment vertical="center" wrapText="1"/>
    </xf>
    <xf numFmtId="43" fontId="24" fillId="23" borderId="11" xfId="2" applyFont="1" applyFill="1" applyBorder="1" applyAlignment="1">
      <alignment horizontal="center" vertical="center" wrapText="1"/>
    </xf>
    <xf numFmtId="43" fontId="25" fillId="23" borderId="45" xfId="2" applyFont="1" applyFill="1" applyBorder="1" applyAlignment="1">
      <alignment horizontal="center" vertical="center" wrapText="1"/>
    </xf>
    <xf numFmtId="0" fontId="26" fillId="23" borderId="46" xfId="4" applyFont="1" applyFill="1" applyBorder="1" applyAlignment="1">
      <alignment vertical="center" wrapText="1"/>
    </xf>
    <xf numFmtId="43" fontId="24" fillId="6" borderId="11" xfId="2" applyFont="1" applyFill="1" applyBorder="1" applyAlignment="1">
      <alignment horizontal="center" vertical="center" wrapText="1"/>
    </xf>
    <xf numFmtId="43" fontId="25" fillId="6" borderId="45" xfId="2" applyFont="1" applyFill="1" applyBorder="1" applyAlignment="1">
      <alignment horizontal="left" vertical="center" wrapText="1"/>
    </xf>
    <xf numFmtId="43" fontId="25" fillId="6" borderId="45" xfId="2" applyFont="1" applyFill="1" applyBorder="1" applyAlignment="1">
      <alignment horizontal="center" vertical="center" wrapText="1"/>
    </xf>
    <xf numFmtId="0" fontId="26" fillId="6" borderId="46" xfId="4" applyFont="1" applyFill="1" applyBorder="1" applyAlignment="1">
      <alignment vertical="center" wrapText="1"/>
    </xf>
    <xf numFmtId="43" fontId="24" fillId="24" borderId="11" xfId="2" applyFont="1" applyFill="1" applyBorder="1" applyAlignment="1">
      <alignment horizontal="center" vertical="center" wrapText="1"/>
    </xf>
    <xf numFmtId="43" fontId="25" fillId="24" borderId="45" xfId="2" applyFont="1" applyFill="1" applyBorder="1" applyAlignment="1">
      <alignment horizontal="center" vertical="center" wrapText="1"/>
    </xf>
    <xf numFmtId="0" fontId="26" fillId="24" borderId="46" xfId="4" applyFont="1" applyFill="1" applyBorder="1" applyAlignment="1">
      <alignment vertical="center" wrapText="1"/>
    </xf>
    <xf numFmtId="0" fontId="24" fillId="0" borderId="0" xfId="0" applyFont="1" applyAlignment="1">
      <alignment horizontal="center" vertical="center" wrapText="1"/>
    </xf>
    <xf numFmtId="10" fontId="22" fillId="0" borderId="42" xfId="3" applyNumberFormat="1" applyFont="1" applyFill="1" applyBorder="1" applyAlignment="1">
      <alignment horizontal="center" vertical="center" wrapText="1"/>
    </xf>
    <xf numFmtId="0" fontId="25" fillId="0" borderId="0" xfId="5" applyFont="1" applyFill="1" applyBorder="1" applyAlignment="1">
      <alignment horizontal="center" vertical="top" wrapText="1"/>
    </xf>
    <xf numFmtId="43" fontId="25" fillId="23" borderId="45" xfId="2" applyFont="1" applyFill="1" applyBorder="1" applyAlignment="1">
      <alignment horizontal="left" vertical="center" wrapText="1"/>
    </xf>
    <xf numFmtId="0" fontId="25" fillId="0" borderId="55" xfId="5" applyFont="1" applyFill="1" applyBorder="1" applyAlignment="1">
      <alignment horizontal="center" vertical="top" wrapText="1"/>
    </xf>
    <xf numFmtId="10" fontId="22" fillId="0" borderId="47" xfId="3" applyNumberFormat="1" applyFont="1" applyFill="1" applyBorder="1" applyAlignment="1">
      <alignment horizontal="center" vertical="center" wrapText="1"/>
    </xf>
    <xf numFmtId="0" fontId="0" fillId="0" borderId="0" xfId="0" applyAlignment="1">
      <alignment horizontal="center" vertical="center"/>
    </xf>
    <xf numFmtId="0" fontId="27" fillId="22" borderId="56" xfId="0" applyFont="1" applyFill="1" applyBorder="1" applyAlignment="1">
      <alignment horizontal="center" vertical="center" wrapText="1"/>
    </xf>
    <xf numFmtId="0" fontId="27" fillId="22" borderId="57" xfId="0" applyFont="1" applyFill="1" applyBorder="1" applyAlignment="1">
      <alignment horizontal="center" vertical="center" wrapText="1"/>
    </xf>
    <xf numFmtId="0" fontId="27" fillId="22" borderId="58" xfId="0" applyFont="1" applyFill="1" applyBorder="1" applyAlignment="1">
      <alignment horizontal="center" vertical="center" wrapText="1"/>
    </xf>
    <xf numFmtId="0" fontId="24" fillId="25" borderId="11" xfId="4" applyFont="1" applyFill="1" applyBorder="1" applyAlignment="1">
      <alignment horizontal="center" vertical="top" wrapText="1"/>
    </xf>
    <xf numFmtId="0" fontId="24" fillId="25" borderId="45" xfId="4" applyFont="1" applyFill="1" applyBorder="1" applyAlignment="1">
      <alignment horizontal="center" vertical="center" wrapText="1"/>
    </xf>
    <xf numFmtId="0" fontId="25" fillId="25" borderId="45" xfId="4" applyFont="1" applyFill="1" applyBorder="1" applyAlignment="1">
      <alignment vertical="top" wrapText="1"/>
    </xf>
    <xf numFmtId="0" fontId="24" fillId="6" borderId="11" xfId="4" applyFont="1" applyFill="1" applyBorder="1" applyAlignment="1">
      <alignment horizontal="center" vertical="top" wrapText="1"/>
    </xf>
    <xf numFmtId="0" fontId="24" fillId="6" borderId="45" xfId="4" applyFont="1" applyFill="1" applyBorder="1" applyAlignment="1">
      <alignment horizontal="center" vertical="center" wrapText="1"/>
    </xf>
    <xf numFmtId="0" fontId="25" fillId="6" borderId="45" xfId="4" applyFont="1" applyFill="1" applyBorder="1" applyAlignment="1">
      <alignment vertical="top" wrapText="1"/>
    </xf>
    <xf numFmtId="43" fontId="24" fillId="26" borderId="51" xfId="2" applyFont="1" applyFill="1" applyBorder="1" applyAlignment="1">
      <alignment horizontal="center" vertical="center" wrapText="1"/>
    </xf>
    <xf numFmtId="0" fontId="24" fillId="26" borderId="42" xfId="4" applyFont="1" applyFill="1" applyBorder="1" applyAlignment="1">
      <alignment horizontal="center" vertical="center" wrapText="1"/>
    </xf>
    <xf numFmtId="0" fontId="25" fillId="26" borderId="42" xfId="4" applyFont="1" applyFill="1" applyBorder="1" applyAlignment="1">
      <alignment vertical="top" wrapText="1"/>
    </xf>
    <xf numFmtId="43" fontId="24" fillId="26" borderId="53" xfId="2" applyFont="1" applyFill="1" applyBorder="1" applyAlignment="1">
      <alignment horizontal="center" vertical="center" wrapText="1"/>
    </xf>
    <xf numFmtId="0" fontId="24" fillId="26" borderId="47" xfId="4" applyFont="1" applyFill="1" applyBorder="1" applyAlignment="1">
      <alignment horizontal="center" vertical="center" wrapText="1"/>
    </xf>
    <xf numFmtId="0" fontId="25" fillId="26" borderId="47" xfId="4" applyFont="1" applyFill="1" applyBorder="1" applyAlignment="1">
      <alignment vertical="top" wrapText="1"/>
    </xf>
    <xf numFmtId="43" fontId="24" fillId="26" borderId="48" xfId="2" applyFont="1" applyFill="1" applyBorder="1" applyAlignment="1">
      <alignment horizontal="center" vertical="center" wrapText="1"/>
    </xf>
    <xf numFmtId="0" fontId="24" fillId="26" borderId="49" xfId="4" applyFont="1" applyFill="1" applyBorder="1" applyAlignment="1">
      <alignment horizontal="center" vertical="center" wrapText="1"/>
    </xf>
    <xf numFmtId="0" fontId="25" fillId="26" borderId="49" xfId="4" applyFont="1" applyFill="1" applyBorder="1" applyAlignment="1">
      <alignment vertical="top" wrapText="1"/>
    </xf>
    <xf numFmtId="0" fontId="25" fillId="26" borderId="49" xfId="4" applyFont="1" applyFill="1" applyBorder="1" applyAlignment="1">
      <alignment horizontal="left" vertical="top" wrapText="1"/>
    </xf>
    <xf numFmtId="10" fontId="22" fillId="0" borderId="45" xfId="3" applyNumberFormat="1" applyFont="1" applyFill="1" applyBorder="1" applyAlignment="1">
      <alignment horizontal="center" vertical="center" wrapText="1"/>
    </xf>
    <xf numFmtId="0" fontId="25" fillId="0" borderId="46" xfId="5" applyFont="1" applyFill="1" applyBorder="1" applyAlignment="1">
      <alignment horizontal="center" vertical="top" wrapText="1"/>
    </xf>
    <xf numFmtId="0" fontId="25" fillId="0" borderId="45" xfId="5" applyFont="1" applyFill="1" applyBorder="1" applyAlignment="1">
      <alignment horizontal="center" vertical="top" wrapText="1"/>
    </xf>
    <xf numFmtId="10" fontId="22" fillId="0" borderId="49" xfId="3" applyNumberFormat="1" applyFont="1" applyFill="1" applyBorder="1" applyAlignment="1">
      <alignment horizontal="center" vertical="center" wrapText="1"/>
    </xf>
    <xf numFmtId="0" fontId="25" fillId="26" borderId="59" xfId="4" applyFont="1" applyFill="1" applyBorder="1" applyAlignment="1">
      <alignment vertical="top" wrapText="1"/>
    </xf>
    <xf numFmtId="0" fontId="25" fillId="26" borderId="43" xfId="4" applyFont="1" applyFill="1" applyBorder="1" applyAlignment="1">
      <alignment vertical="top" wrapText="1"/>
    </xf>
    <xf numFmtId="0" fontId="25" fillId="26" borderId="60" xfId="4" applyFont="1" applyFill="1" applyBorder="1" applyAlignment="1">
      <alignment vertical="top" wrapText="1"/>
    </xf>
    <xf numFmtId="10" fontId="22" fillId="0" borderId="48" xfId="3" applyNumberFormat="1" applyFont="1" applyFill="1" applyBorder="1" applyAlignment="1">
      <alignment horizontal="center" vertical="center" wrapText="1"/>
    </xf>
    <xf numFmtId="0" fontId="25" fillId="0" borderId="50" xfId="5" applyFont="1" applyFill="1" applyBorder="1" applyAlignment="1">
      <alignment horizontal="center" vertical="top" wrapText="1"/>
    </xf>
    <xf numFmtId="10" fontId="22" fillId="0" borderId="51" xfId="3" applyNumberFormat="1" applyFont="1" applyFill="1" applyBorder="1" applyAlignment="1">
      <alignment horizontal="center" vertical="center" wrapText="1"/>
    </xf>
    <xf numFmtId="0" fontId="25" fillId="0" borderId="52" xfId="5" applyFont="1" applyFill="1" applyBorder="1" applyAlignment="1">
      <alignment horizontal="center" vertical="top" wrapText="1"/>
    </xf>
    <xf numFmtId="10" fontId="22" fillId="0" borderId="53" xfId="3" applyNumberFormat="1" applyFont="1" applyFill="1" applyBorder="1" applyAlignment="1">
      <alignment horizontal="center" vertical="center" wrapText="1"/>
    </xf>
    <xf numFmtId="0" fontId="25" fillId="0" borderId="54" xfId="5" applyFont="1" applyFill="1" applyBorder="1" applyAlignment="1">
      <alignment horizontal="center" vertical="top" wrapText="1"/>
    </xf>
    <xf numFmtId="43" fontId="24" fillId="26" borderId="1" xfId="2" applyFont="1" applyFill="1" applyBorder="1" applyAlignment="1">
      <alignment horizontal="center" vertical="center" wrapText="1"/>
    </xf>
    <xf numFmtId="43" fontId="24" fillId="26" borderId="5" xfId="2" applyFont="1" applyFill="1" applyBorder="1" applyAlignment="1">
      <alignment horizontal="center" vertical="center" wrapText="1"/>
    </xf>
    <xf numFmtId="0" fontId="24" fillId="26" borderId="48" xfId="4" applyFont="1" applyFill="1" applyBorder="1" applyAlignment="1">
      <alignment horizontal="center" vertical="center" wrapText="1"/>
    </xf>
    <xf numFmtId="0" fontId="24" fillId="26" borderId="53" xfId="4" applyFont="1" applyFill="1" applyBorder="1" applyAlignment="1">
      <alignment horizontal="center" vertical="center" wrapText="1"/>
    </xf>
    <xf numFmtId="10" fontId="22" fillId="0" borderId="10" xfId="3" applyNumberFormat="1" applyFont="1" applyFill="1" applyBorder="1" applyAlignment="1">
      <alignment horizontal="center" vertical="center" wrapText="1"/>
    </xf>
    <xf numFmtId="0" fontId="25" fillId="0" borderId="10" xfId="5" applyFont="1" applyFill="1" applyBorder="1" applyAlignment="1">
      <alignment horizontal="center" vertical="top" wrapText="1"/>
    </xf>
    <xf numFmtId="0" fontId="24" fillId="25" borderId="10" xfId="4" applyFont="1" applyFill="1" applyBorder="1" applyAlignment="1">
      <alignment horizontal="center" vertical="top" wrapText="1"/>
    </xf>
    <xf numFmtId="0" fontId="24" fillId="25" borderId="10" xfId="4" applyFont="1" applyFill="1" applyBorder="1" applyAlignment="1">
      <alignment horizontal="center" vertical="center" wrapText="1"/>
    </xf>
    <xf numFmtId="0" fontId="25" fillId="25" borderId="10" xfId="4" applyFont="1" applyFill="1" applyBorder="1" applyAlignment="1">
      <alignment horizontal="center" vertical="center" wrapText="1"/>
    </xf>
    <xf numFmtId="0" fontId="25" fillId="25" borderId="10" xfId="4" applyFont="1" applyFill="1" applyBorder="1" applyAlignment="1">
      <alignment vertical="top" wrapText="1"/>
    </xf>
    <xf numFmtId="0" fontId="24" fillId="6" borderId="10" xfId="4" applyFont="1" applyFill="1" applyBorder="1" applyAlignment="1">
      <alignment horizontal="center" vertical="top" wrapText="1"/>
    </xf>
    <xf numFmtId="0" fontId="24" fillId="6" borderId="10" xfId="4" applyFont="1" applyFill="1" applyBorder="1" applyAlignment="1">
      <alignment horizontal="center" vertical="center" wrapText="1"/>
    </xf>
    <xf numFmtId="0" fontId="25" fillId="6" borderId="10" xfId="4" applyFont="1" applyFill="1" applyBorder="1" applyAlignment="1">
      <alignment horizontal="center" vertical="center" wrapText="1"/>
    </xf>
    <xf numFmtId="0" fontId="25" fillId="6" borderId="10" xfId="4" applyFont="1" applyFill="1" applyBorder="1" applyAlignment="1">
      <alignment vertical="top" wrapText="1"/>
    </xf>
    <xf numFmtId="43" fontId="24" fillId="26" borderId="10" xfId="2" applyFont="1" applyFill="1" applyBorder="1" applyAlignment="1">
      <alignment horizontal="center" vertical="center" wrapText="1"/>
    </xf>
    <xf numFmtId="0" fontId="24" fillId="26" borderId="10" xfId="4" applyFont="1" applyFill="1" applyBorder="1" applyAlignment="1">
      <alignment horizontal="center" vertical="center" wrapText="1"/>
    </xf>
    <xf numFmtId="0" fontId="25" fillId="26" borderId="10" xfId="4" applyFont="1" applyFill="1" applyBorder="1" applyAlignment="1">
      <alignment horizontal="center" vertical="center" wrapText="1"/>
    </xf>
    <xf numFmtId="0" fontId="25" fillId="26" borderId="10" xfId="4" applyFont="1" applyFill="1" applyBorder="1" applyAlignment="1">
      <alignment vertical="top" wrapText="1"/>
    </xf>
    <xf numFmtId="0" fontId="21" fillId="19" borderId="10" xfId="0" applyFont="1" applyFill="1" applyBorder="1" applyAlignment="1">
      <alignment vertical="center" wrapText="1"/>
    </xf>
    <xf numFmtId="0" fontId="22" fillId="0" borderId="13" xfId="0" applyFont="1" applyBorder="1" applyAlignment="1">
      <alignment wrapText="1"/>
    </xf>
    <xf numFmtId="0" fontId="22" fillId="0" borderId="14" xfId="0" applyFont="1" applyBorder="1" applyAlignment="1">
      <alignment wrapText="1"/>
    </xf>
    <xf numFmtId="0" fontId="22" fillId="0" borderId="15" xfId="0" applyFont="1" applyBorder="1" applyAlignment="1">
      <alignment wrapText="1"/>
    </xf>
    <xf numFmtId="0" fontId="0" fillId="0" borderId="10" xfId="0" applyBorder="1" applyAlignment="1">
      <alignment horizontal="center" vertical="center"/>
    </xf>
    <xf numFmtId="0" fontId="28" fillId="4" borderId="14" xfId="0" applyFont="1" applyFill="1" applyBorder="1" applyAlignment="1">
      <alignment horizontal="center"/>
    </xf>
    <xf numFmtId="9" fontId="28" fillId="17" borderId="13" xfId="0" applyNumberFormat="1" applyFont="1" applyFill="1" applyBorder="1" applyAlignment="1">
      <alignment horizontal="center" vertical="center"/>
    </xf>
    <xf numFmtId="9" fontId="28" fillId="18" borderId="13" xfId="0" applyNumberFormat="1" applyFont="1" applyFill="1" applyBorder="1" applyAlignment="1">
      <alignment horizontal="center" vertical="center"/>
    </xf>
    <xf numFmtId="9" fontId="28" fillId="12" borderId="13" xfId="0" applyNumberFormat="1" applyFont="1" applyFill="1" applyBorder="1" applyAlignment="1">
      <alignment horizontal="center" vertical="center"/>
    </xf>
    <xf numFmtId="9" fontId="28" fillId="17" borderId="14" xfId="0" applyNumberFormat="1" applyFont="1" applyFill="1" applyBorder="1" applyAlignment="1">
      <alignment horizontal="center" vertical="center"/>
    </xf>
    <xf numFmtId="9" fontId="28" fillId="18" borderId="14" xfId="0" applyNumberFormat="1" applyFont="1" applyFill="1" applyBorder="1" applyAlignment="1">
      <alignment horizontal="center" vertical="center"/>
    </xf>
    <xf numFmtId="9" fontId="28" fillId="12" borderId="14" xfId="0" applyNumberFormat="1" applyFont="1" applyFill="1" applyBorder="1" applyAlignment="1">
      <alignment horizontal="center" vertical="center"/>
    </xf>
    <xf numFmtId="9" fontId="28" fillId="17" borderId="15" xfId="0" applyNumberFormat="1" applyFont="1" applyFill="1" applyBorder="1" applyAlignment="1">
      <alignment horizontal="center" vertical="center"/>
    </xf>
    <xf numFmtId="9" fontId="28" fillId="18" borderId="15" xfId="0" applyNumberFormat="1" applyFont="1" applyFill="1" applyBorder="1" applyAlignment="1">
      <alignment horizontal="center" vertical="center"/>
    </xf>
    <xf numFmtId="9" fontId="28" fillId="12" borderId="15" xfId="0" applyNumberFormat="1" applyFont="1" applyFill="1" applyBorder="1" applyAlignment="1">
      <alignment horizontal="center" vertical="center"/>
    </xf>
    <xf numFmtId="0" fontId="29" fillId="0" borderId="0" xfId="0" applyFont="1"/>
    <xf numFmtId="0" fontId="10" fillId="2" borderId="18" xfId="0" applyFont="1" applyFill="1" applyBorder="1" applyAlignment="1">
      <alignment horizontal="center"/>
    </xf>
    <xf numFmtId="0" fontId="30" fillId="25" borderId="44" xfId="4" applyFont="1" applyFill="1" applyBorder="1" applyAlignment="1">
      <alignment horizontal="left" vertical="top" wrapText="1"/>
    </xf>
    <xf numFmtId="0" fontId="0" fillId="0" borderId="7" xfId="0" applyBorder="1"/>
    <xf numFmtId="0" fontId="24" fillId="28" borderId="0" xfId="4" applyFont="1" applyFill="1" applyAlignment="1">
      <alignment vertical="center"/>
    </xf>
    <xf numFmtId="0" fontId="0" fillId="0" borderId="10" xfId="0" applyBorder="1" applyAlignment="1">
      <alignment horizontal="center" vertical="top" wrapText="1"/>
    </xf>
    <xf numFmtId="0" fontId="34" fillId="0" borderId="0" xfId="0" applyFont="1"/>
    <xf numFmtId="0" fontId="24" fillId="4" borderId="13" xfId="4" applyFont="1" applyFill="1" applyBorder="1" applyAlignment="1">
      <alignment vertical="center" wrapText="1"/>
    </xf>
    <xf numFmtId="0" fontId="24" fillId="4" borderId="15" xfId="4" applyFont="1" applyFill="1" applyBorder="1" applyAlignment="1">
      <alignment vertical="center" wrapText="1"/>
    </xf>
    <xf numFmtId="0" fontId="24" fillId="4" borderId="7" xfId="4" applyFont="1" applyFill="1" applyBorder="1" applyAlignment="1">
      <alignment vertical="center" wrapText="1"/>
    </xf>
    <xf numFmtId="0" fontId="24" fillId="4" borderId="10" xfId="4" applyFont="1" applyFill="1" applyBorder="1" applyAlignment="1">
      <alignment vertical="center" wrapText="1"/>
    </xf>
    <xf numFmtId="0" fontId="24" fillId="4" borderId="14" xfId="4" applyFont="1" applyFill="1" applyBorder="1" applyAlignment="1">
      <alignment horizontal="left" vertical="center"/>
    </xf>
    <xf numFmtId="0" fontId="24" fillId="4" borderId="15" xfId="4" applyFont="1" applyFill="1" applyBorder="1" applyAlignment="1">
      <alignment vertical="center"/>
    </xf>
    <xf numFmtId="0" fontId="24" fillId="4" borderId="13" xfId="4" applyFont="1" applyFill="1" applyBorder="1" applyAlignment="1">
      <alignment vertical="center"/>
    </xf>
    <xf numFmtId="0" fontId="24" fillId="4" borderId="10" xfId="4" applyFont="1" applyFill="1" applyBorder="1" applyAlignment="1">
      <alignment vertical="center"/>
    </xf>
    <xf numFmtId="0" fontId="34" fillId="4" borderId="0" xfId="0" applyFont="1" applyFill="1" applyAlignment="1">
      <alignment horizontal="center" wrapText="1"/>
    </xf>
    <xf numFmtId="0" fontId="0" fillId="0" borderId="64" xfId="0" applyBorder="1"/>
    <xf numFmtId="0" fontId="18" fillId="14" borderId="62" xfId="0" applyFont="1" applyFill="1" applyBorder="1" applyAlignment="1">
      <alignment horizontal="center" vertical="center" wrapText="1"/>
    </xf>
    <xf numFmtId="0" fontId="18" fillId="14" borderId="34" xfId="0" applyFont="1" applyFill="1" applyBorder="1" applyAlignment="1">
      <alignment horizontal="center" vertical="center" wrapText="1"/>
    </xf>
    <xf numFmtId="0" fontId="19" fillId="3" borderId="67" xfId="0" applyFont="1" applyFill="1" applyBorder="1" applyAlignment="1">
      <alignment horizontal="left" vertical="center"/>
    </xf>
    <xf numFmtId="0" fontId="19" fillId="3" borderId="71" xfId="0" applyFont="1" applyFill="1" applyBorder="1" applyAlignment="1">
      <alignment horizontal="center" vertical="center"/>
    </xf>
    <xf numFmtId="0" fontId="19" fillId="3" borderId="65" xfId="0" applyFont="1" applyFill="1" applyBorder="1" applyAlignment="1">
      <alignment horizontal="center" vertical="center"/>
    </xf>
    <xf numFmtId="0" fontId="19" fillId="3" borderId="33" xfId="0" applyFont="1" applyFill="1" applyBorder="1" applyAlignment="1">
      <alignment horizontal="center" vertical="center"/>
    </xf>
    <xf numFmtId="0" fontId="12" fillId="10" borderId="40" xfId="0" applyFont="1" applyFill="1" applyBorder="1" applyAlignment="1">
      <alignment horizontal="center" vertical="center" wrapText="1"/>
    </xf>
    <xf numFmtId="0" fontId="12" fillId="11" borderId="40" xfId="0" applyFont="1" applyFill="1" applyBorder="1" applyAlignment="1">
      <alignment horizontal="center" vertical="center" wrapText="1"/>
    </xf>
    <xf numFmtId="0" fontId="12" fillId="12" borderId="40" xfId="0" applyFont="1" applyFill="1" applyBorder="1" applyAlignment="1">
      <alignment horizontal="center" vertical="center" wrapText="1"/>
    </xf>
    <xf numFmtId="0" fontId="40" fillId="0" borderId="28" xfId="0" applyFont="1" applyBorder="1" applyAlignment="1">
      <alignment horizontal="center" vertical="center"/>
    </xf>
    <xf numFmtId="0" fontId="40" fillId="0" borderId="31" xfId="0" applyFont="1" applyBorder="1" applyAlignment="1">
      <alignment horizontal="center" vertical="center"/>
    </xf>
    <xf numFmtId="0" fontId="36" fillId="0" borderId="28" xfId="0" applyFont="1" applyBorder="1" applyAlignment="1">
      <alignment horizontal="center" vertical="center"/>
    </xf>
    <xf numFmtId="0" fontId="36" fillId="0" borderId="31" xfId="0" applyFont="1" applyBorder="1" applyAlignment="1">
      <alignment horizontal="center" vertical="center"/>
    </xf>
    <xf numFmtId="0" fontId="36" fillId="0" borderId="35" xfId="0" applyFont="1" applyBorder="1" applyAlignment="1">
      <alignment horizontal="center" vertical="center"/>
    </xf>
    <xf numFmtId="0" fontId="36" fillId="0" borderId="29" xfId="0" applyFont="1" applyBorder="1" applyAlignment="1">
      <alignment horizontal="center" vertical="center"/>
    </xf>
    <xf numFmtId="0" fontId="36" fillId="0" borderId="34" xfId="0" applyFont="1" applyBorder="1" applyAlignment="1">
      <alignment horizontal="center" vertical="center"/>
    </xf>
    <xf numFmtId="0" fontId="36" fillId="0" borderId="28" xfId="0" applyFont="1" applyBorder="1" applyAlignment="1">
      <alignment vertical="center"/>
    </xf>
    <xf numFmtId="0" fontId="36" fillId="0" borderId="31" xfId="0" applyFont="1" applyBorder="1" applyAlignment="1">
      <alignment vertical="center"/>
    </xf>
    <xf numFmtId="0" fontId="36" fillId="0" borderId="66" xfId="0" applyFont="1" applyBorder="1" applyAlignment="1">
      <alignment vertical="center"/>
    </xf>
    <xf numFmtId="0" fontId="36" fillId="0" borderId="18" xfId="0" applyFont="1" applyBorder="1" applyAlignment="1">
      <alignment vertical="center"/>
    </xf>
    <xf numFmtId="0" fontId="36" fillId="0" borderId="30" xfId="0" applyFont="1" applyBorder="1" applyAlignment="1">
      <alignment vertical="center"/>
    </xf>
    <xf numFmtId="0" fontId="36" fillId="0" borderId="35" xfId="0" applyFont="1" applyBorder="1" applyAlignment="1">
      <alignment vertical="center"/>
    </xf>
    <xf numFmtId="0" fontId="36" fillId="0" borderId="34" xfId="0" applyFont="1" applyBorder="1" applyAlignment="1">
      <alignment vertical="center"/>
    </xf>
    <xf numFmtId="0" fontId="36" fillId="0" borderId="62" xfId="0" applyFont="1" applyBorder="1" applyAlignment="1">
      <alignment vertical="center"/>
    </xf>
    <xf numFmtId="0" fontId="36" fillId="0" borderId="63" xfId="0" applyFont="1" applyBorder="1" applyAlignment="1">
      <alignment vertical="center"/>
    </xf>
    <xf numFmtId="0" fontId="37" fillId="0" borderId="0" xfId="0" applyFont="1"/>
    <xf numFmtId="0" fontId="38" fillId="29" borderId="61" xfId="0" applyFont="1" applyFill="1" applyBorder="1" applyAlignment="1">
      <alignment horizontal="center" vertical="center"/>
    </xf>
    <xf numFmtId="0" fontId="39" fillId="0" borderId="39" xfId="0" applyFont="1" applyBorder="1" applyAlignment="1">
      <alignment horizontal="center" vertical="center"/>
    </xf>
    <xf numFmtId="0" fontId="0" fillId="0" borderId="46" xfId="0" applyBorder="1"/>
    <xf numFmtId="0" fontId="0" fillId="0" borderId="23" xfId="0" applyBorder="1"/>
    <xf numFmtId="0" fontId="0" fillId="0" borderId="73" xfId="0" applyBorder="1"/>
    <xf numFmtId="0" fontId="25" fillId="25" borderId="10" xfId="4" applyFont="1" applyFill="1" applyBorder="1" applyAlignment="1">
      <alignment horizontal="left" vertical="center" wrapText="1"/>
    </xf>
    <xf numFmtId="0" fontId="25" fillId="0" borderId="74" xfId="5" applyFont="1" applyFill="1" applyBorder="1" applyAlignment="1">
      <alignment horizontal="center" vertical="top" wrapText="1"/>
    </xf>
    <xf numFmtId="1" fontId="7" fillId="0" borderId="19" xfId="0" applyNumberFormat="1" applyFont="1" applyBorder="1" applyAlignment="1">
      <alignment horizontal="center" vertical="center"/>
    </xf>
    <xf numFmtId="1" fontId="7" fillId="0" borderId="20"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7" fillId="0" borderId="18" xfId="0" applyNumberFormat="1" applyFont="1" applyBorder="1" applyAlignment="1">
      <alignment horizontal="center" vertical="center"/>
    </xf>
    <xf numFmtId="0" fontId="29" fillId="27" borderId="0" xfId="0" applyFont="1" applyFill="1" applyAlignment="1">
      <alignment horizontal="center"/>
    </xf>
    <xf numFmtId="0" fontId="29" fillId="27" borderId="0" xfId="0" applyFont="1" applyFill="1" applyAlignment="1">
      <alignment horizontal="left"/>
    </xf>
    <xf numFmtId="0" fontId="16" fillId="16" borderId="39" xfId="0" applyFont="1" applyFill="1" applyBorder="1" applyAlignment="1">
      <alignment horizontal="center" vertical="center"/>
    </xf>
    <xf numFmtId="0" fontId="16" fillId="16" borderId="0" xfId="0" applyFont="1" applyFill="1" applyAlignment="1">
      <alignment horizontal="center" vertical="center"/>
    </xf>
    <xf numFmtId="0" fontId="18" fillId="13" borderId="9"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13" borderId="33" xfId="0" applyFont="1" applyFill="1" applyBorder="1" applyAlignment="1">
      <alignment horizontal="center" vertical="center" wrapText="1"/>
    </xf>
    <xf numFmtId="0" fontId="14" fillId="15" borderId="72" xfId="0" applyFont="1" applyFill="1" applyBorder="1" applyAlignment="1">
      <alignment horizontal="center" vertical="center" wrapText="1"/>
    </xf>
    <xf numFmtId="0" fontId="14" fillId="15" borderId="32" xfId="0" applyFont="1" applyFill="1" applyBorder="1" applyAlignment="1">
      <alignment horizontal="center" vertical="center" wrapText="1"/>
    </xf>
    <xf numFmtId="0" fontId="14" fillId="15" borderId="63" xfId="0" applyFont="1" applyFill="1" applyBorder="1" applyAlignment="1">
      <alignment horizontal="center" vertical="center" wrapText="1"/>
    </xf>
    <xf numFmtId="0" fontId="15" fillId="13" borderId="68" xfId="0" applyFont="1" applyFill="1" applyBorder="1" applyAlignment="1">
      <alignment horizontal="center" vertical="center" wrapText="1"/>
    </xf>
    <xf numFmtId="0" fontId="15" fillId="13" borderId="39" xfId="0" applyFont="1" applyFill="1" applyBorder="1" applyAlignment="1">
      <alignment horizontal="center" vertical="center" wrapText="1"/>
    </xf>
    <xf numFmtId="0" fontId="15" fillId="13" borderId="69" xfId="0" applyFont="1" applyFill="1" applyBorder="1" applyAlignment="1">
      <alignment horizontal="center" vertical="center" wrapText="1"/>
    </xf>
    <xf numFmtId="0" fontId="15" fillId="13" borderId="7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0" fillId="0" borderId="9" xfId="0" applyBorder="1" applyAlignment="1">
      <alignment horizontal="center"/>
    </xf>
    <xf numFmtId="0" fontId="0" fillId="0" borderId="23" xfId="0" applyBorder="1" applyAlignment="1">
      <alignment horizontal="center"/>
    </xf>
    <xf numFmtId="0" fontId="0" fillId="0" borderId="18" xfId="0" applyBorder="1" applyAlignment="1">
      <alignment horizontal="center"/>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32" fillId="27" borderId="0" xfId="0" applyFont="1" applyFill="1" applyAlignment="1">
      <alignment horizontal="left"/>
    </xf>
    <xf numFmtId="0" fontId="6" fillId="3" borderId="12"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5"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8" xfId="0" applyFont="1" applyFill="1" applyBorder="1" applyAlignment="1">
      <alignment horizontal="center" vertical="center"/>
    </xf>
    <xf numFmtId="0" fontId="20" fillId="0" borderId="0" xfId="0" applyFont="1" applyAlignment="1">
      <alignment horizontal="left" vertical="center" wrapText="1"/>
    </xf>
    <xf numFmtId="0" fontId="41" fillId="27" borderId="0" xfId="0" applyFont="1" applyFill="1" applyAlignment="1">
      <alignment horizontal="left"/>
    </xf>
  </cellXfs>
  <cellStyles count="6">
    <cellStyle name="20% - Accent2" xfId="3" builtinId="34"/>
    <cellStyle name="Comma" xfId="2" builtinId="3"/>
    <cellStyle name="Normal" xfId="0" builtinId="0"/>
    <cellStyle name="Normal 2" xfId="4" xr:uid="{3E58131B-368A-4A85-9719-23D23B0F7DFE}"/>
    <cellStyle name="Note 2" xfId="5" xr:uid="{8567A508-2318-45EF-8C80-80803D442AC9}"/>
    <cellStyle name="Percent" xfId="1" builtinId="5"/>
  </cellStyles>
  <dxfs count="160">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b/>
        <i val="0"/>
      </font>
      <fill>
        <patternFill>
          <bgColor rgb="FF92D050"/>
        </patternFill>
      </fill>
    </dxf>
    <dxf>
      <font>
        <b/>
        <i val="0"/>
      </font>
      <fill>
        <patternFill>
          <bgColor rgb="FFFF0000"/>
        </patternFill>
      </fill>
    </dxf>
    <dxf>
      <font>
        <b/>
        <i val="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2F2F2"/>
        </patternFill>
      </fill>
    </dxf>
    <dxf>
      <font>
        <color rgb="FF9C5700"/>
      </font>
      <fill>
        <patternFill>
          <bgColor rgb="FFFFEB9C"/>
        </patternFill>
      </fill>
    </dxf>
    <dxf>
      <font>
        <color rgb="FF9C0006"/>
      </font>
      <fill>
        <patternFill>
          <bgColor rgb="FFFFC7CE"/>
        </patternFill>
      </fill>
    </dxf>
    <dxf>
      <font>
        <color theme="0"/>
      </font>
      <fill>
        <patternFill>
          <bgColor rgb="FFC00000"/>
        </patternFill>
      </fill>
    </dxf>
    <dxf>
      <font>
        <color rgb="FF006100"/>
      </font>
      <fill>
        <patternFill>
          <bgColor rgb="FFC6EFCE"/>
        </patternFill>
      </fill>
    </dxf>
    <dxf>
      <font>
        <color rgb="FF9C0006"/>
      </font>
      <fill>
        <patternFill>
          <bgColor rgb="FFFFC7CE"/>
        </patternFill>
      </fill>
    </dxf>
    <dxf>
      <numFmt numFmtId="30" formatCode="@"/>
      <fill>
        <patternFill>
          <bgColor rgb="FF92D050"/>
        </patternFill>
      </fill>
    </dxf>
    <dxf>
      <numFmt numFmtId="30" formatCode="@"/>
      <fill>
        <patternFill>
          <bgColor rgb="FF92D050"/>
        </patternFill>
      </fill>
    </dxf>
    <dxf>
      <numFmt numFmtId="30" formatCode="@"/>
      <fill>
        <patternFill>
          <bgColor rgb="FF92D050"/>
        </patternFill>
      </fill>
    </dxf>
    <dxf>
      <numFmt numFmtId="30" formatCode="@"/>
      <fill>
        <patternFill>
          <bgColor rgb="FFFF0000"/>
        </patternFill>
      </fill>
    </dxf>
    <dxf>
      <numFmt numFmtId="30" formatCode="@"/>
      <fill>
        <patternFill>
          <bgColor rgb="FFFF0000"/>
        </patternFill>
      </fill>
    </dxf>
    <dxf>
      <numFmt numFmtId="30" formatCode="@"/>
      <fill>
        <patternFill>
          <bgColor rgb="FFFF0000"/>
        </patternFill>
      </fill>
    </dxf>
    <dxf>
      <font>
        <b/>
        <i val="0"/>
        <strike val="0"/>
      </font>
      <fill>
        <patternFill>
          <bgColor rgb="FFFF0000"/>
        </patternFill>
      </fill>
    </dxf>
    <dxf>
      <font>
        <b/>
        <i val="0"/>
        <strike val="0"/>
      </font>
      <fill>
        <patternFill>
          <bgColor rgb="FF92D050"/>
        </patternFill>
      </fill>
    </dxf>
    <dxf>
      <font>
        <b/>
        <i val="0"/>
        <strike val="0"/>
      </font>
      <fill>
        <patternFill>
          <bgColor rgb="FFFFC000"/>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medium">
          <color indexed="64"/>
        </top>
        <bottom style="medium">
          <color indexed="64"/>
        </bottom>
      </border>
    </dxf>
    <dxf>
      <font>
        <i/>
        <strike val="0"/>
        <outline val="0"/>
        <shadow val="0"/>
        <vertAlign val="baseline"/>
        <sz val="12"/>
        <color theme="1"/>
        <name val="Arial"/>
        <family val="2"/>
        <scheme val="none"/>
      </font>
      <fill>
        <patternFill patternType="solid">
          <fgColor indexed="64"/>
          <bgColor theme="3" tint="0.59999389629810485"/>
        </patternFill>
      </fill>
      <alignment horizontal="left" vertical="top" textRotation="0" wrapText="1" indent="0" justifyLastLine="0" shrinkToFit="0" readingOrder="0"/>
      <border diagonalUp="0" diagonalDown="0" outline="0">
        <left style="medium">
          <color indexed="64"/>
        </left>
        <right style="thin">
          <color indexed="64"/>
        </right>
        <top style="thin">
          <color indexed="64"/>
        </top>
        <bottom/>
      </border>
    </dxf>
    <dxf>
      <font>
        <strike val="0"/>
        <outline val="0"/>
        <shadow val="0"/>
        <vertAlign val="baseline"/>
        <sz val="12"/>
      </font>
      <fill>
        <patternFill patternType="none">
          <fgColor indexed="64"/>
          <bgColor auto="1"/>
        </patternFill>
      </fill>
      <alignment horizontal="left" vertical="center" textRotation="0" wrapText="1" indent="0" justifyLastLine="0" shrinkToFit="0" readingOrder="0"/>
      <border diagonalUp="0" diagonalDown="0" outline="0">
        <left style="medium">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border outline="0">
        <bottom style="thin">
          <color rgb="FF000000"/>
        </bottom>
      </border>
    </dxf>
    <dxf>
      <font>
        <strike val="0"/>
        <outline val="0"/>
        <shadow val="0"/>
        <vertAlign val="baseline"/>
        <sz val="12"/>
      </font>
      <fill>
        <patternFill patternType="none">
          <fgColor rgb="FF000000"/>
          <bgColor auto="1"/>
        </patternFill>
      </fill>
    </dxf>
    <dxf>
      <font>
        <strike val="0"/>
        <outline val="0"/>
        <shadow val="0"/>
        <u val="none"/>
        <vertAlign val="baseline"/>
        <sz val="12"/>
        <color auto="1"/>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outline="0">
        <left style="medium">
          <color indexed="64"/>
        </left>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2"/>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2"/>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2"/>
      </font>
      <fill>
        <patternFill patternType="none">
          <fgColor indexed="64"/>
          <bgColor auto="1"/>
        </patternFill>
      </fill>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outline="0">
        <bottom style="thin">
          <color rgb="FF000000"/>
        </bottom>
      </border>
    </dxf>
    <dxf>
      <font>
        <strike val="0"/>
        <outline val="0"/>
        <shadow val="0"/>
        <vertAlign val="baseline"/>
        <sz val="12"/>
      </font>
      <fill>
        <patternFill patternType="none">
          <fgColor rgb="FF000000"/>
          <bgColor auto="1"/>
        </patternFill>
      </fill>
    </dxf>
    <dxf>
      <font>
        <strike val="0"/>
        <outline val="0"/>
        <shadow val="0"/>
        <u val="none"/>
        <vertAlign val="baseline"/>
        <sz val="12"/>
        <color auto="1"/>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2"/>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2"/>
      </font>
      <fill>
        <patternFill patternType="none">
          <fgColor indexed="64"/>
          <bgColor auto="1"/>
        </patternFill>
      </fill>
      <alignment horizontal="general" vertical="top"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2"/>
      </font>
      <fill>
        <patternFill patternType="none">
          <fgColor indexed="64"/>
          <bgColor auto="1"/>
        </patternFill>
      </fill>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outline="0">
        <bottom style="thin">
          <color rgb="FF000000"/>
        </bottom>
      </border>
    </dxf>
    <dxf>
      <font>
        <strike val="0"/>
        <outline val="0"/>
        <shadow val="0"/>
        <vertAlign val="baseline"/>
        <sz val="12"/>
      </font>
      <fill>
        <patternFill patternType="none">
          <fgColor rgb="FF000000"/>
          <bgColor auto="1"/>
        </patternFill>
      </fill>
    </dxf>
    <dxf>
      <font>
        <strike val="0"/>
        <outline val="0"/>
        <shadow val="0"/>
        <u val="none"/>
        <vertAlign val="baseline"/>
        <sz val="12"/>
        <color auto="1"/>
      </font>
      <fill>
        <patternFill patternType="none">
          <fgColor indexed="64"/>
          <bgColor auto="1"/>
        </patternFill>
      </fill>
    </dxf>
    <dxf>
      <font>
        <b/>
        <i/>
        <strike val="0"/>
        <condense val="0"/>
        <extend val="0"/>
        <outline val="0"/>
        <shadow val="0"/>
        <u val="none"/>
        <vertAlign val="baseline"/>
        <sz val="14"/>
        <color theme="1"/>
        <name val="Verdana"/>
        <family val="2"/>
        <scheme val="none"/>
      </font>
      <alignment horizontal="center" vertical="center" textRotation="0" wrapText="0" indent="0" justifyLastLine="0" shrinkToFit="0" readingOrder="0"/>
      <border diagonalUp="0" diagonalDown="0">
        <left/>
        <right/>
        <top style="medium">
          <color indexed="64"/>
        </top>
        <bottom/>
        <vertical/>
        <horizontal/>
      </border>
    </dxf>
    <dxf>
      <font>
        <b/>
        <i val="0"/>
        <strike val="0"/>
        <condense val="0"/>
        <extend val="0"/>
        <outline val="0"/>
        <shadow val="0"/>
        <u val="none"/>
        <vertAlign val="baseline"/>
        <sz val="14"/>
        <color theme="1"/>
        <name val="Verdana"/>
        <family val="2"/>
        <scheme val="none"/>
      </font>
      <fill>
        <patternFill patternType="solid">
          <fgColor indexed="64"/>
          <bgColor theme="8" tint="0.59999389629810485"/>
        </patternFill>
      </fill>
      <alignment horizontal="center" vertical="center" textRotation="0" wrapText="0" indent="0" justifyLastLine="0" shrinkToFit="0" readingOrder="0"/>
      <border diagonalUp="0" diagonalDown="0">
        <left/>
        <right style="medium">
          <color indexed="64"/>
        </right>
        <top style="medium">
          <color indexed="64"/>
        </top>
        <bottom/>
        <vertical/>
        <horizontal/>
      </border>
    </dxf>
    <dxf>
      <font>
        <b/>
        <i val="0"/>
        <strike val="0"/>
        <condense val="0"/>
        <extend val="0"/>
        <outline val="0"/>
        <shadow val="0"/>
        <u val="none"/>
        <vertAlign val="baseline"/>
        <sz val="14"/>
        <color theme="1"/>
        <name val="Verdana"/>
        <family val="2"/>
        <scheme val="none"/>
      </font>
      <fill>
        <patternFill patternType="solid">
          <fgColor indexed="64"/>
          <bgColor theme="8" tint="0.59999389629810485"/>
        </patternFill>
      </fill>
      <alignment horizontal="center" vertical="center" textRotation="0" wrapText="0" indent="0" justifyLastLine="0" shrinkToFit="0" readingOrder="0"/>
      <border diagonalUp="0" diagonalDown="0" outline="0">
        <left/>
        <right style="medium">
          <color indexed="64"/>
        </right>
        <top/>
        <bottom style="medium">
          <color indexed="64"/>
        </bottom>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fill>
        <patternFill patternType="none">
          <fgColor indexed="64"/>
          <bgColor auto="1"/>
        </patternFill>
      </fill>
    </dxf>
    <dxf>
      <border outline="0">
        <bottom style="thin">
          <color indexed="64"/>
        </bottom>
      </border>
    </dxf>
    <dxf>
      <font>
        <strike val="0"/>
        <outline val="0"/>
        <shadow val="0"/>
        <vertAlign val="baseline"/>
        <sz val="12"/>
      </font>
      <fill>
        <patternFill patternType="none">
          <fgColor indexed="64"/>
          <bgColor auto="1"/>
        </patternFill>
      </fill>
    </dxf>
    <dxf>
      <font>
        <strike val="0"/>
        <outline val="0"/>
        <shadow val="0"/>
        <u val="none"/>
        <vertAlign val="baseline"/>
        <sz val="12"/>
        <color auto="1"/>
      </font>
      <fill>
        <patternFill patternType="none">
          <fgColor indexed="64"/>
          <bgColor auto="1"/>
        </patternFill>
      </fill>
    </dxf>
    <dxf>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1" tint="0.3499862666707357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21590</xdr:colOff>
      <xdr:row>2</xdr:row>
      <xdr:rowOff>86995</xdr:rowOff>
    </xdr:from>
    <xdr:to>
      <xdr:col>1</xdr:col>
      <xdr:colOff>974090</xdr:colOff>
      <xdr:row>4</xdr:row>
      <xdr:rowOff>836905</xdr:rowOff>
    </xdr:to>
    <xdr:pic>
      <xdr:nvPicPr>
        <xdr:cNvPr id="2" name="Picture 1">
          <a:extLst>
            <a:ext uri="{FF2B5EF4-FFF2-40B4-BE49-F238E27FC236}">
              <a16:creationId xmlns:a16="http://schemas.microsoft.com/office/drawing/2014/main" id="{3473A7D4-6E64-D604-CD04-345F89DECF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715" y="658495"/>
          <a:ext cx="952500" cy="1111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220980" y="701041"/>
    <xdr:ext cx="5212080" cy="1219199"/>
    <mc:AlternateContent xmlns:mc="http://schemas.openxmlformats.org/markup-compatibility/2006" xmlns:sle15="http://schemas.microsoft.com/office/drawing/2012/slicer">
      <mc:Choice Requires="sle15">
        <xdr:graphicFrame macro="">
          <xdr:nvGraphicFramePr>
            <xdr:cNvPr id="3" name="How are you providing assurance for your ISMS?&#10;(Choose one option below)">
              <a:extLst>
                <a:ext uri="{FF2B5EF4-FFF2-40B4-BE49-F238E27FC236}">
                  <a16:creationId xmlns:a16="http://schemas.microsoft.com/office/drawing/2014/main" id="{FA8B21D7-0CCC-B4F5-5114-052C5C27CCD4}"/>
                </a:ext>
              </a:extLst>
            </xdr:cNvPr>
            <xdr:cNvGraphicFramePr/>
          </xdr:nvGraphicFramePr>
          <xdr:xfrm>
            <a:off x="0" y="0"/>
            <a:ext cx="0" cy="0"/>
          </xdr:xfrm>
          <a:graphic>
            <a:graphicData uri="http://schemas.microsoft.com/office/drawing/2010/slicer">
              <sle:slicer xmlns:sle="http://schemas.microsoft.com/office/drawing/2010/slicer" name="How are you providing assurance for your ISMS?&#10;(Choose one option below)"/>
            </a:graphicData>
          </a:graphic>
        </xdr:graphicFrame>
      </mc:Choice>
      <mc:Fallback xmlns="">
        <xdr:sp macro="" textlink="">
          <xdr:nvSpPr>
            <xdr:cNvPr id="0" name=""/>
            <xdr:cNvSpPr>
              <a:spLocks noTextEdit="1"/>
            </xdr:cNvSpPr>
          </xdr:nvSpPr>
          <xdr:spPr>
            <a:xfrm>
              <a:off x="220980" y="701041"/>
              <a:ext cx="7071360" cy="1219199"/>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absolute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2</xdr:row>
      <xdr:rowOff>135891</xdr:rowOff>
    </xdr:from>
    <xdr:to>
      <xdr:col>4</xdr:col>
      <xdr:colOff>363220</xdr:colOff>
      <xdr:row>7</xdr:row>
      <xdr:rowOff>401321</xdr:rowOff>
    </xdr:to>
    <mc:AlternateContent xmlns:mc="http://schemas.openxmlformats.org/markup-compatibility/2006" xmlns:sle15="http://schemas.microsoft.com/office/drawing/2012/slicer">
      <mc:Choice Requires="sle15">
        <xdr:graphicFrame macro="">
          <xdr:nvGraphicFramePr>
            <xdr:cNvPr id="3" name="ISMS Assurance Proess">
              <a:extLst>
                <a:ext uri="{FF2B5EF4-FFF2-40B4-BE49-F238E27FC236}">
                  <a16:creationId xmlns:a16="http://schemas.microsoft.com/office/drawing/2014/main" id="{FB0465C0-24F4-C2CA-3D93-A0698A757AC9}"/>
                </a:ext>
              </a:extLst>
            </xdr:cNvPr>
            <xdr:cNvGraphicFramePr/>
          </xdr:nvGraphicFramePr>
          <xdr:xfrm>
            <a:off x="0" y="0"/>
            <a:ext cx="0" cy="0"/>
          </xdr:xfrm>
          <a:graphic>
            <a:graphicData uri="http://schemas.microsoft.com/office/drawing/2010/slicer">
              <sle:slicer xmlns:sle="http://schemas.microsoft.com/office/drawing/2010/slicer" name="ISMS Assurance Proess"/>
            </a:graphicData>
          </a:graphic>
        </xdr:graphicFrame>
      </mc:Choice>
      <mc:Fallback xmlns="">
        <xdr:sp macro="" textlink="">
          <xdr:nvSpPr>
            <xdr:cNvPr id="0" name=""/>
            <xdr:cNvSpPr>
              <a:spLocks noTextEdit="1"/>
            </xdr:cNvSpPr>
          </xdr:nvSpPr>
          <xdr:spPr>
            <a:xfrm>
              <a:off x="238760" y="701041"/>
              <a:ext cx="3020060" cy="1186180"/>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2</xdr:row>
      <xdr:rowOff>17781</xdr:rowOff>
    </xdr:from>
    <xdr:to>
      <xdr:col>4</xdr:col>
      <xdr:colOff>353060</xdr:colOff>
      <xdr:row>6</xdr:row>
      <xdr:rowOff>478791</xdr:rowOff>
    </xdr:to>
    <mc:AlternateContent xmlns:mc="http://schemas.openxmlformats.org/markup-compatibility/2006" xmlns:sle15="http://schemas.microsoft.com/office/drawing/2012/slicer">
      <mc:Choice Requires="sle15">
        <xdr:graphicFrame macro="">
          <xdr:nvGraphicFramePr>
            <xdr:cNvPr id="2" name="ISMS Assurance Proess 1">
              <a:extLst>
                <a:ext uri="{FF2B5EF4-FFF2-40B4-BE49-F238E27FC236}">
                  <a16:creationId xmlns:a16="http://schemas.microsoft.com/office/drawing/2014/main" id="{93D26157-9350-482E-8F0A-D7E4E00C19C0}"/>
                </a:ext>
              </a:extLst>
            </xdr:cNvPr>
            <xdr:cNvGraphicFramePr/>
          </xdr:nvGraphicFramePr>
          <xdr:xfrm>
            <a:off x="0" y="0"/>
            <a:ext cx="0" cy="0"/>
          </xdr:xfrm>
          <a:graphic>
            <a:graphicData uri="http://schemas.microsoft.com/office/drawing/2010/slicer">
              <sle:slicer xmlns:sle="http://schemas.microsoft.com/office/drawing/2010/slicer" name="ISMS Assurance Proess 1"/>
            </a:graphicData>
          </a:graphic>
        </xdr:graphicFrame>
      </mc:Choice>
      <mc:Fallback xmlns="">
        <xdr:sp macro="" textlink="">
          <xdr:nvSpPr>
            <xdr:cNvPr id="0" name=""/>
            <xdr:cNvSpPr>
              <a:spLocks noTextEdit="1"/>
            </xdr:cNvSpPr>
          </xdr:nvSpPr>
          <xdr:spPr>
            <a:xfrm>
              <a:off x="228600" y="596901"/>
              <a:ext cx="3027680" cy="1192530"/>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3</xdr:row>
      <xdr:rowOff>25400</xdr:rowOff>
    </xdr:from>
    <xdr:to>
      <xdr:col>4</xdr:col>
      <xdr:colOff>360680</xdr:colOff>
      <xdr:row>6</xdr:row>
      <xdr:rowOff>709929</xdr:rowOff>
    </xdr:to>
    <mc:AlternateContent xmlns:mc="http://schemas.openxmlformats.org/markup-compatibility/2006" xmlns:sle15="http://schemas.microsoft.com/office/drawing/2012/slicer">
      <mc:Choice Requires="sle15">
        <xdr:graphicFrame macro="">
          <xdr:nvGraphicFramePr>
            <xdr:cNvPr id="2" name="ISMS Assurance Proess 2">
              <a:extLst>
                <a:ext uri="{FF2B5EF4-FFF2-40B4-BE49-F238E27FC236}">
                  <a16:creationId xmlns:a16="http://schemas.microsoft.com/office/drawing/2014/main" id="{6E3E6E7C-055A-4729-AC14-0F6908B90C97}"/>
                </a:ext>
              </a:extLst>
            </xdr:cNvPr>
            <xdr:cNvGraphicFramePr/>
          </xdr:nvGraphicFramePr>
          <xdr:xfrm>
            <a:off x="0" y="0"/>
            <a:ext cx="0" cy="0"/>
          </xdr:xfrm>
          <a:graphic>
            <a:graphicData uri="http://schemas.microsoft.com/office/drawing/2010/slicer">
              <sle:slicer xmlns:sle="http://schemas.microsoft.com/office/drawing/2010/slicer" name="ISMS Assurance Proess 2"/>
            </a:graphicData>
          </a:graphic>
        </xdr:graphicFrame>
      </mc:Choice>
      <mc:Fallback xmlns="">
        <xdr:sp macro="" textlink="">
          <xdr:nvSpPr>
            <xdr:cNvPr id="0" name=""/>
            <xdr:cNvSpPr>
              <a:spLocks noTextEdit="1"/>
            </xdr:cNvSpPr>
          </xdr:nvSpPr>
          <xdr:spPr>
            <a:xfrm>
              <a:off x="190500" y="774700"/>
              <a:ext cx="3002280" cy="1230629"/>
            </a:xfrm>
            <a:prstGeom prst="rect">
              <a:avLst/>
            </a:prstGeom>
            <a:solidFill>
              <a:prstClr val="white"/>
            </a:solidFill>
            <a:ln w="1">
              <a:solidFill>
                <a:prstClr val="green"/>
              </a:solidFill>
            </a:ln>
          </xdr:spPr>
          <xdr:txBody>
            <a:bodyPr vertOverflow="clip" horzOverflow="clip"/>
            <a:lstStyle/>
            <a:p>
              <a:r>
                <a:rPr lang="en-AU"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persons/person.xml><?xml version="1.0" encoding="utf-8"?>
<personList xmlns="http://schemas.microsoft.com/office/spreadsheetml/2018/threadedcomments" xmlns:x="http://schemas.openxmlformats.org/spreadsheetml/2006/main">
  <person displayName="Masum Islam" id="{7BF4498E-4D37-4CD4-AA97-A6EA163E3336}" userId="S::Masum.Islam@cyber.qld.gov.au::b63c9166-da23-477d-b638-a7cd4390043d"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ow_are_you_providing_assurance_for_your_ISMS?__Choose_one_option_below" xr10:uid="{C15AD3D2-0F68-42EC-9897-9E07844E522C}" sourceName="How are you providing assurance for your ISMS?_x000a_(Choose one option below)">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SMS_Assurance_Proess" xr10:uid="{D1CB42D7-33FA-4362-9C39-9E2CAC540D3F}" sourceName="ISMS Assurance Process">
  <extLst>
    <x:ext xmlns:x15="http://schemas.microsoft.com/office/spreadsheetml/2010/11/main" uri="{2F2917AC-EB37-4324-AD4E-5DD8C200BD13}">
      <x15:tableSlicerCache tableId="7"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SMS_Assurance_Proess1" xr10:uid="{B0BADF29-EFF8-494E-909E-857F4DE53B26}" sourceName="ISMS Assurance Process">
  <extLst>
    <x:ext xmlns:x15="http://schemas.microsoft.com/office/spreadsheetml/2010/11/main" uri="{2F2917AC-EB37-4324-AD4E-5DD8C200BD13}">
      <x15:tableSlicerCache tableId="8" column="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SMS_Assurance_Proess11" xr10:uid="{1D73CFF0-1962-4948-893A-513CF69C08CF}" sourceName="ISMS Assurance Process">
  <extLst>
    <x:ext xmlns:x15="http://schemas.microsoft.com/office/spreadsheetml/2010/11/main" uri="{2F2917AC-EB37-4324-AD4E-5DD8C200BD13}">
      <x15:tableSlicerCache tableId="9"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How are you providing assurance for your ISMS?_x000a_(Choose one option below)" xr10:uid="{DD776FE1-C072-4C7E-85A8-F62F789D8FE4}" cache="Slicer_How_are_you_providing_assurance_for_your_ISMS?__Choose_one_option_below" caption="How are you providing assurance for your ISMS?_x000a_(Choose one option below)"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SMS Assurance Proess" xr10:uid="{35CC43E4-51AB-4955-85F8-F3149489AE10}" cache="Slicer_ISMS_Assurance_Proess" caption="ISMS Assurance Process"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SMS Assurance Proess 1" xr10:uid="{800B13EF-065C-4BFD-A612-735EA612F510}" cache="Slicer_ISMS_Assurance_Proess1" caption="ISMS Assurance Process"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SMS Assurance Proess 2" xr10:uid="{E26C1752-F430-4DD0-87D4-7A3F3D01513C}" cache="Slicer_ISMS_Assurance_Proess11" caption="ISMS Assurance Process"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CC82D8-105E-4444-9373-A780EEE15111}" name="Table1" displayName="Table1" ref="B8:J11" totalsRowShown="0" headerRowDxfId="159" headerRowBorderDxfId="158" tableBorderDxfId="157" totalsRowBorderDxfId="156" headerRowCellStyle="Normal 2">
  <autoFilter ref="B8:J11" xr:uid="{5ACC82D8-105E-4444-9373-A780EEE15111}"/>
  <tableColumns count="9">
    <tableColumn id="1" xr3:uid="{8B4BE7E7-D772-47EC-A6E0-39200BBB6069}" name="How are you providing assurance for your ISMS?_x000a_(Choose one option below)" dataDxfId="155"/>
    <tableColumn id="2" xr3:uid="{47FDE3E5-F7CB-4BEF-AFCE-E10D57F5B51A}" name="I need to provide" dataDxfId="154"/>
    <tableColumn id="3" xr3:uid="{0D8756B0-2C3C-4426-A7EA-693C6A24DE6C}" name="PR1  -Evidence of ISMS" dataDxfId="153"/>
    <tableColumn id="4" xr3:uid="{30FFBE85-6DBE-4E56-9B64-95E1E44344DD}" name="PR2 - Risk Management" dataDxfId="152"/>
    <tableColumn id="5" xr3:uid="{90ADE957-2464-49EB-B366-20277F3ACE36}" name="PR3  QGISCF,QGAF,DES" dataDxfId="151"/>
    <tableColumn id="6" xr3:uid="{44BC5EA4-F46A-4FC0-9917-534D5766636A}" name="PR3 -E8" dataDxfId="150"/>
    <tableColumn id="7" xr3:uid="{EE3155FB-3489-4FF2-A2C7-70B1E9FF9FD6}" name="PR4 -System Assurance" dataDxfId="149"/>
    <tableColumn id="8" xr3:uid="{DBEF0F06-FCBB-4522-B308-6DAF8FBE369F}" name="PR5 - Accountable Officer Attestation" dataDxfId="148"/>
    <tableColumn id="9" xr3:uid="{F9C2B8AA-B134-4EB1-8C4B-0262BB04D6C2}" name="Guidance" dataDxfId="1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8852DB-03C8-407B-88E0-A6B5A1E122E2}" name="PolicyR1" displayName="PolicyR1" ref="B9:J25" totalsRowShown="0" headerRowDxfId="146" dataDxfId="145" tableBorderDxfId="144">
  <autoFilter ref="B9:J25" xr:uid="{0B8852DB-03C8-407B-88E0-A6B5A1E122E2}"/>
  <tableColumns count="9">
    <tableColumn id="7" xr3:uid="{3303E1DA-B8FF-4FB9-8CB0-253BA7B57C5E}" name="ISMS Assurance Process" dataDxfId="143"/>
    <tableColumn id="1" xr3:uid="{D8BA4DC4-C342-44AB-8B6C-DBCB3F390502}" name="Policy Requirement" dataDxfId="142" dataCellStyle="Normal 2"/>
    <tableColumn id="2" xr3:uid="{0D1E01C5-889D-4356-9D92-4DE7BDA5AA01}" name="Element" dataDxfId="141" dataCellStyle="Normal 2"/>
    <tableColumn id="3" xr3:uid="{545B8308-D812-4750-9549-5483B88CBFFB}" name="Policy Requirements" dataDxfId="140" dataCellStyle="Normal 2"/>
    <tableColumn id="4" xr3:uid="{6DE12C72-D79F-4244-8066-1F8A5CC11D13}" name="Additional Guidance" dataDxfId="139" dataCellStyle="Normal 2"/>
    <tableColumn id="9" xr3:uid="{64091995-A7B3-438D-933D-99F390A3C25B}" name="Description of your Evidence " dataDxfId="138" dataCellStyle="20% - Accent2"/>
    <tableColumn id="6" xr3:uid="{077365AC-40C3-4CC8-AD5C-54CA8572CDC2}" name="Evidence File Name or URL" dataDxfId="137" dataCellStyle="20% - Accent2"/>
    <tableColumn id="11" xr3:uid="{1F785F74-1246-4804-A4D5-652F9B6C4DD0}" name="Your Notes (Optional)" dataDxfId="136" dataCellStyle="Note 2"/>
    <tableColumn id="5" xr3:uid="{69D90E38-4879-4A07-ABA1-A9FBC17D14AA}" name="__PowerAppsId__" dataDxfId="135" dataCellStyle="Note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865005-04E0-40C3-B973-93FB5B12E3B3}" name="Annex_A_Control_Version" displayName="Annex_A_Control_Version" ref="A7:B7" headerRowCount="0" totalsRowShown="0" headerRowBorderDxfId="134" tableBorderDxfId="133" totalsRowBorderDxfId="132">
  <tableColumns count="2">
    <tableColumn id="1" xr3:uid="{9104CEE9-E87D-4B79-A716-536F30FDD089}" name="Column1" headerRowDxfId="131" dataDxfId="130"/>
    <tableColumn id="3" xr3:uid="{2FB48893-4E88-47CF-A7F4-0C3E98A08EFF}" name="Column3" dataDxfId="1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E6230F0-9C8D-445F-901A-3E47F4650E85}" name="PolicyR19" displayName="PolicyR19" ref="B8:J11" totalsRowShown="0" headerRowDxfId="128" dataDxfId="127" tableBorderDxfId="126">
  <autoFilter ref="B8:J11" xr:uid="{0B8852DB-03C8-407B-88E0-A6B5A1E122E2}"/>
  <tableColumns count="9">
    <tableColumn id="7" xr3:uid="{9D41E46E-F2FD-41B0-8216-4848EDF8AF3D}" name="ISMS Assurance Process" dataDxfId="125"/>
    <tableColumn id="1" xr3:uid="{59FF25C7-902A-4F26-9722-16710D6A7780}" name="Policy Requirement" dataDxfId="124" dataCellStyle="Normal 2"/>
    <tableColumn id="2" xr3:uid="{38FD7B17-DFE7-4D23-8607-C2EA5AF35778}" name="Element" dataDxfId="123" dataCellStyle="Normal 2"/>
    <tableColumn id="3" xr3:uid="{FF2211A1-B66F-4947-AE8B-13B7AB0CF736}" name="Evidence  Requirements" dataDxfId="122" dataCellStyle="Normal 2"/>
    <tableColumn id="4" xr3:uid="{552B641F-9D91-45FC-A03B-7852BF74255F}" name="Additional Guidance" dataDxfId="121" dataCellStyle="Normal 2"/>
    <tableColumn id="9" xr3:uid="{0C546551-945B-4B30-8BBE-4DEA80286418}" name="Description of your Evidence " dataDxfId="120" dataCellStyle="20% - Accent2"/>
    <tableColumn id="6" xr3:uid="{07DE31BE-0847-4294-9496-F3BC2B1B76AA}" name="Evidence File Name or URL" dataDxfId="119" dataCellStyle="20% - Accent2"/>
    <tableColumn id="11" xr3:uid="{51CDFE0D-400A-4DBC-90DB-3E5C1D11AD73}" name="Your Notes (Optional)" dataDxfId="118" dataCellStyle="Note 2"/>
    <tableColumn id="5" xr3:uid="{987CCF7D-226C-41C6-9B4D-6DD7981CB0DF}" name="__PowerAppsId__" dataDxfId="117" dataCellStyle="Note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E302806-940F-42B8-8D41-F31C438E156A}" name="PolicyR1910" displayName="PolicyR1910" ref="B8:J14" totalsRowShown="0" headerRowDxfId="116" dataDxfId="115" tableBorderDxfId="114">
  <autoFilter ref="B8:J14" xr:uid="{0B8852DB-03C8-407B-88E0-A6B5A1E122E2}"/>
  <tableColumns count="9">
    <tableColumn id="7" xr3:uid="{99FAE326-D6F0-4683-A33A-B92081EEACAB}" name="ISMS Assurance Process" dataDxfId="113"/>
    <tableColumn id="1" xr3:uid="{95CB03D7-8F69-4371-B097-C17FB2446185}" name="Policy Requirement" dataDxfId="112" dataCellStyle="Normal 2"/>
    <tableColumn id="2" xr3:uid="{F408EF06-EF8E-4B3C-8CCB-6A58812AB9F2}" name="Element" dataDxfId="111" dataCellStyle="Normal 2"/>
    <tableColumn id="3" xr3:uid="{36542356-C9FA-40A8-A489-E06A101578D6}" name="Evidence  Requirements" dataDxfId="110" dataCellStyle="Normal 2"/>
    <tableColumn id="4" xr3:uid="{2D8E26D6-043C-4B0E-9E21-549575280100}" name="Additional Guidance" dataDxfId="109" dataCellStyle="Normal 2"/>
    <tableColumn id="9" xr3:uid="{3FD59DD1-A90E-438B-9BD7-E24159A3091B}" name="Description of your Evidence " dataDxfId="108" dataCellStyle="20% - Accent2"/>
    <tableColumn id="6" xr3:uid="{F13D8DED-4D17-41D7-9282-5425D823074A}" name="Evidence File Name or URL" dataDxfId="107" dataCellStyle="20% - Accent2"/>
    <tableColumn id="11" xr3:uid="{A354A9C9-ED02-47AB-BB7F-63B49F2C72F6}" name="Your Notes (Optional)" dataDxfId="106" dataCellStyle="Note 2"/>
    <tableColumn id="5" xr3:uid="{B1FA2A30-BD36-4525-925C-28D3CA2D3F58}" name="__PowerAppsId__" dataDxfId="105" dataCellStyle="Note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5D9503D-EA06-41CD-8076-9FEA2D707D33}" name="PolicyR191012" displayName="PolicyR191012" ref="B5:G6" totalsRowShown="0" headerRowDxfId="104" dataDxfId="103" tableBorderDxfId="102">
  <autoFilter ref="B5:G6" xr:uid="{0B8852DB-03C8-407B-88E0-A6B5A1E122E2}"/>
  <tableColumns count="6">
    <tableColumn id="1" xr3:uid="{DC8DDF02-4968-46F6-AE23-3A8A1396229F}" name="Policy Requirement" dataDxfId="101" dataCellStyle="Normal 2"/>
    <tableColumn id="3" xr3:uid="{7C335782-2BFF-41C3-AF65-8811933F0D7F}" name="Evidence  Requirements" dataDxfId="100" dataCellStyle="Normal 2"/>
    <tableColumn id="4" xr3:uid="{93ED0256-5AE4-4F25-AF26-DB84C8A18B62}" name="Additional Guidance" dataDxfId="99" dataCellStyle="Normal 2"/>
    <tableColumn id="6" xr3:uid="{9210ADD6-E0B3-48A9-9F59-C6452BE5CD23}" name="Attestation File Name or URL" dataDxfId="98" dataCellStyle="20% - Accent2"/>
    <tableColumn id="11" xr3:uid="{91873243-6109-4FDC-99FC-6F5B358A1DF2}" name="Your Notes (Optional)" dataDxfId="97" dataCellStyle="Note 2"/>
    <tableColumn id="5" xr3:uid="{8CACF7CC-29EF-4BED-B019-D07E58829C3D}" name="__PowerAppsId__" dataDxfId="96" dataCellStyle="Note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0" dT="2024-11-25T00:52:45.89" personId="{7BF4498E-4D37-4CD4-AA97-A6EA163E3336}" id="{1BA2F6AD-83F3-4026-9C53-55AF8E620DE1}">
    <text>Each piece of evidence should be added as a unique file to assist processing. DO NOT PDF THE ENTIRE RETURN.</text>
  </threadedComment>
  <threadedComment ref="G11" dT="2024-11-25T00:53:05.04" personId="{7BF4498E-4D37-4CD4-AA97-A6EA163E3336}" id="{A0CA3E40-E900-482E-BE56-16DEB65B5558}">
    <text>Each piece of evidence should be added as a unique file to assist processing. DO NOT PDF THE ENTIRE RETURN.</text>
  </threadedComment>
  <threadedComment ref="G12" dT="2024-11-25T00:54:15.80" personId="{7BF4498E-4D37-4CD4-AA97-A6EA163E3336}" id="{4DCEF1B0-CA2E-420D-84C4-7E00A7964E18}">
    <text>eg: Directive has been approved by CEO</text>
  </threadedComment>
  <threadedComment ref="H12" dT="2024-11-25T00:56:15.46" personId="{7BF4498E-4D37-4CD4-AA97-A6EA163E3336}" id="{00A1460F-7D8F-4904-862F-99AE7B195F63}">
    <text>eg: PR1.1a directive.pdf</text>
  </threadedComment>
  <threadedComment ref="G13" dT="2024-11-25T01:00:57.07" personId="{7BF4498E-4D37-4CD4-AA97-A6EA163E3336}" id="{3FBD885D-7F6C-4BE3-A462-90E0A2E1ED8D}">
    <text>eg: Directive scope covers the whole organisation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4-12-17T01:29:57.80" personId="{7BF4498E-4D37-4CD4-AA97-A6EA163E3336}" id="{0432B28C-521D-4E8B-92A3-82F88C52A29B}">
    <text>Please select the correct ISO 27001 Annex-A Control version for your organisation to proceed</text>
  </threadedComment>
</ThreadedComments>
</file>

<file path=xl/threadedComments/threadedComment3.xml><?xml version="1.0" encoding="utf-8"?>
<ThreadedComments xmlns="http://schemas.microsoft.com/office/spreadsheetml/2018/threadedcomments" xmlns:x="http://schemas.openxmlformats.org/spreadsheetml/2006/main">
  <threadedComment ref="G9" dT="2024-11-25T00:52:45.89" personId="{7BF4498E-4D37-4CD4-AA97-A6EA163E3336}" id="{5203A589-5D83-4D8C-8CF1-E92E2DD85C10}">
    <text>Each piece of evidence should be added as a unique file to assist processing. DO NOT PDF THE ENTIRE RETURN.</text>
  </threadedComment>
  <threadedComment ref="G10" dT="2024-11-25T00:53:05.04" personId="{7BF4498E-4D37-4CD4-AA97-A6EA163E3336}" id="{60E8FCB2-074C-4ECC-A503-53369D458930}">
    <text>Each piece of evidence should be added as a unique file to assist processing. DO NOT PDF THE ENTIRE RETURN.</text>
  </threadedComment>
  <threadedComment ref="G11" dT="2024-11-25T00:54:15.80" personId="{7BF4498E-4D37-4CD4-AA97-A6EA163E3336}" id="{1AAA2359-16BA-4D3F-B073-9FC7DFFAAF05}">
    <text>eg: Directive has been approved by CEO</text>
  </threadedComment>
  <threadedComment ref="H11" dT="2024-11-25T00:56:15.46" personId="{7BF4498E-4D37-4CD4-AA97-A6EA163E3336}" id="{7B1ACB80-B639-4902-B5B9-6F8F2D76EAAD}">
    <text>eg: PR1.1a directive.pdf</text>
  </threadedComment>
</ThreadedComments>
</file>

<file path=xl/threadedComments/threadedComment4.xml><?xml version="1.0" encoding="utf-8"?>
<ThreadedComments xmlns="http://schemas.microsoft.com/office/spreadsheetml/2018/threadedcomments" xmlns:x="http://schemas.openxmlformats.org/spreadsheetml/2006/main">
  <threadedComment ref="I14" dT="2024-12-11T00:04:09.98" personId="{7BF4498E-4D37-4CD4-AA97-A6EA163E3336}" id="{94A435D3-2407-4CB4-8C40-E8203657D155}">
    <text xml:space="preserve">Comments, observations and notes form the agency regarding compensating or alternate controls
</text>
  </threadedComment>
</ThreadedComments>
</file>

<file path=xl/threadedComments/threadedComment5.xml><?xml version="1.0" encoding="utf-8"?>
<ThreadedComments xmlns="http://schemas.microsoft.com/office/spreadsheetml/2018/threadedcomments" xmlns:x="http://schemas.openxmlformats.org/spreadsheetml/2006/main">
  <threadedComment ref="G9" dT="2024-11-25T00:52:45.89" personId="{7BF4498E-4D37-4CD4-AA97-A6EA163E3336}" id="{4440FCEF-EFF0-4423-BE8D-3EC206E9BAEA}">
    <text>Each piece of evidence should be added as a unique file to assist processing. DO NOT PDF THE ENTIRE RETURN.</text>
  </threadedComment>
  <threadedComment ref="G11" dT="2024-11-25T00:53:05.04" personId="{7BF4498E-4D37-4CD4-AA97-A6EA163E3336}" id="{4BE18B7D-2DC5-4B85-82EB-67EC8405ED82}">
    <text>Each piece of evidence should be added as a unique file to assist processing. DO NOT PDF THE ENTIRE RETURN.</text>
  </threadedComment>
  <threadedComment ref="G14" dT="2024-11-25T00:54:15.80" personId="{7BF4498E-4D37-4CD4-AA97-A6EA163E3336}" id="{270BC392-81CF-486F-9EBA-C10D2EAA9D8A}">
    <text>eg: Directive has been approved by CEO</text>
  </threadedComment>
  <threadedComment ref="H14" dT="2024-11-25T00:56:15.46" personId="{7BF4498E-4D37-4CD4-AA97-A6EA163E3336}" id="{F9C388E6-28F7-4937-A9D9-4915EB3953FD}">
    <text>eg: PR1.1a directive.pdf</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microsoft.com/office/2007/relationships/slicer" Target="../slicers/slicer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microsoft.com/office/2007/relationships/slicer" Target="../slicers/slicer3.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microsoft.com/office/2017/10/relationships/threadedComment" Target="../threadedComments/threadedComment5.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microsoft.com/office/2007/relationships/slicer" Target="../slicers/slicer4.xml"/><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FD2A-2A2B-4B5A-A294-97A955F2048C}">
  <sheetPr codeName="Sheet2">
    <tabColor theme="4"/>
  </sheetPr>
  <dimension ref="B1:R19"/>
  <sheetViews>
    <sheetView showGridLines="0" view="pageLayout" zoomScaleNormal="100" workbookViewId="0">
      <selection activeCell="G15" sqref="G15"/>
    </sheetView>
  </sheetViews>
  <sheetFormatPr defaultRowHeight="14.5" x14ac:dyDescent="0.35"/>
  <cols>
    <col min="2" max="2" width="35" customWidth="1"/>
    <col min="3" max="3" width="54.453125" customWidth="1"/>
    <col min="5" max="5" width="11.90625" customWidth="1"/>
    <col min="8" max="8" width="64.08984375" customWidth="1"/>
  </cols>
  <sheetData>
    <row r="1" spans="2:18" ht="31" x14ac:dyDescent="0.7">
      <c r="B1" s="209" t="s">
        <v>0</v>
      </c>
      <c r="C1" s="209"/>
      <c r="D1" s="209"/>
      <c r="E1" s="209"/>
      <c r="F1" s="209"/>
      <c r="G1" s="209"/>
      <c r="H1" s="209"/>
    </row>
    <row r="5" spans="2:18" ht="84.9" customHeight="1" thickBot="1" x14ac:dyDescent="0.4">
      <c r="H5" s="170" t="s">
        <v>1</v>
      </c>
      <c r="I5" s="161"/>
      <c r="J5" s="161"/>
      <c r="K5" s="161"/>
      <c r="L5" s="161"/>
      <c r="M5" s="161"/>
      <c r="N5" s="161"/>
      <c r="O5" s="161"/>
      <c r="P5" s="161"/>
      <c r="Q5" s="161"/>
      <c r="R5" s="161"/>
    </row>
    <row r="6" spans="2:18" ht="15.5" x14ac:dyDescent="0.35">
      <c r="B6" s="162" t="s">
        <v>2</v>
      </c>
      <c r="C6" s="20"/>
    </row>
    <row r="7" spans="2:18" ht="16" thickBot="1" x14ac:dyDescent="0.4">
      <c r="B7" s="163" t="s">
        <v>3</v>
      </c>
      <c r="C7" s="22"/>
    </row>
    <row r="8" spans="2:18" ht="16" thickBot="1" x14ac:dyDescent="0.4">
      <c r="B8" s="164" t="s">
        <v>4</v>
      </c>
      <c r="C8" s="158"/>
    </row>
    <row r="9" spans="2:18" ht="31.5" thickBot="1" x14ac:dyDescent="0.4">
      <c r="B9" s="165" t="s">
        <v>5</v>
      </c>
      <c r="C9" s="24"/>
    </row>
    <row r="10" spans="2:18" ht="15.5" x14ac:dyDescent="0.35">
      <c r="B10" s="162" t="s">
        <v>6</v>
      </c>
      <c r="C10" s="20"/>
    </row>
    <row r="11" spans="2:18" ht="15.5" x14ac:dyDescent="0.35">
      <c r="B11" s="166" t="s">
        <v>7</v>
      </c>
      <c r="C11" s="21"/>
    </row>
    <row r="12" spans="2:18" ht="16" thickBot="1" x14ac:dyDescent="0.4">
      <c r="B12" s="167" t="s">
        <v>8</v>
      </c>
      <c r="C12" s="22"/>
    </row>
    <row r="13" spans="2:18" ht="15.5" x14ac:dyDescent="0.35">
      <c r="B13" s="159"/>
    </row>
    <row r="14" spans="2:18" ht="16" thickBot="1" x14ac:dyDescent="0.4">
      <c r="B14" s="159"/>
    </row>
    <row r="15" spans="2:18" ht="15.5" x14ac:dyDescent="0.35">
      <c r="B15" s="168" t="s">
        <v>9</v>
      </c>
      <c r="C15" s="20"/>
    </row>
    <row r="16" spans="2:18" ht="16" thickBot="1" x14ac:dyDescent="0.4">
      <c r="B16" s="167" t="s">
        <v>10</v>
      </c>
      <c r="C16" s="22"/>
    </row>
    <row r="17" spans="2:3" ht="15.5" x14ac:dyDescent="0.35">
      <c r="B17" s="159"/>
    </row>
    <row r="18" spans="2:3" ht="16" thickBot="1" x14ac:dyDescent="0.4">
      <c r="B18" s="159"/>
    </row>
    <row r="19" spans="2:3" ht="106" thickBot="1" x14ac:dyDescent="0.4">
      <c r="B19" s="169" t="s">
        <v>11</v>
      </c>
      <c r="C19" s="160" t="s">
        <v>12</v>
      </c>
    </row>
  </sheetData>
  <protectedRanges>
    <protectedRange sqref="C6:C12 C15:C16" name="Range1"/>
  </protectedRanges>
  <mergeCells count="1">
    <mergeCell ref="B1:H1"/>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4F99-BA40-41F4-A4B9-FA53C9AAA25D}">
  <sheetPr codeName="Sheet10"/>
  <dimension ref="B1:C26"/>
  <sheetViews>
    <sheetView workbookViewId="0">
      <selection activeCell="B2" sqref="B2"/>
    </sheetView>
  </sheetViews>
  <sheetFormatPr defaultColWidth="8.54296875" defaultRowHeight="14.5" x14ac:dyDescent="0.35"/>
  <cols>
    <col min="1" max="1" width="8.54296875" style="7"/>
    <col min="2" max="2" width="19.54296875" style="7" bestFit="1" customWidth="1"/>
    <col min="3" max="3" width="100.08984375" style="7" customWidth="1"/>
    <col min="4" max="4" width="8.54296875" style="7"/>
    <col min="5" max="5" width="20.453125" style="7" bestFit="1" customWidth="1"/>
    <col min="6" max="16384" width="8.54296875" style="7"/>
  </cols>
  <sheetData>
    <row r="1" spans="2:3" ht="18" x14ac:dyDescent="0.35">
      <c r="B1" s="252" t="s">
        <v>358</v>
      </c>
      <c r="C1" s="252"/>
    </row>
    <row r="2" spans="2:3" ht="15" thickBot="1" x14ac:dyDescent="0.4"/>
    <row r="3" spans="2:3" ht="16" thickBot="1" x14ac:dyDescent="0.4">
      <c r="B3" s="140" t="s">
        <v>199</v>
      </c>
      <c r="C3" s="141" t="s">
        <v>359</v>
      </c>
    </row>
    <row r="4" spans="2:3" ht="16" thickBot="1" x14ac:dyDescent="0.4">
      <c r="B4" s="140" t="s">
        <v>360</v>
      </c>
      <c r="C4" s="142" t="s">
        <v>361</v>
      </c>
    </row>
    <row r="5" spans="2:3" ht="16" thickBot="1" x14ac:dyDescent="0.4">
      <c r="B5" s="140" t="s">
        <v>362</v>
      </c>
      <c r="C5" s="142" t="s">
        <v>363</v>
      </c>
    </row>
    <row r="6" spans="2:3" ht="16" thickBot="1" x14ac:dyDescent="0.4">
      <c r="B6" s="140" t="s">
        <v>364</v>
      </c>
      <c r="C6" s="142" t="s">
        <v>365</v>
      </c>
    </row>
    <row r="7" spans="2:3" ht="16" thickBot="1" x14ac:dyDescent="0.4">
      <c r="B7" s="140" t="s">
        <v>366</v>
      </c>
      <c r="C7" s="142" t="s">
        <v>367</v>
      </c>
    </row>
    <row r="8" spans="2:3" ht="16" thickBot="1" x14ac:dyDescent="0.4">
      <c r="B8" s="140" t="s">
        <v>368</v>
      </c>
      <c r="C8" s="143" t="s">
        <v>369</v>
      </c>
    </row>
    <row r="13" spans="2:3" ht="18" x14ac:dyDescent="0.35">
      <c r="B13" s="252" t="s">
        <v>370</v>
      </c>
      <c r="C13" s="252"/>
    </row>
    <row r="14" spans="2:3" ht="15" thickBot="1" x14ac:dyDescent="0.4"/>
    <row r="15" spans="2:3" ht="31.5" thickBot="1" x14ac:dyDescent="0.4">
      <c r="B15" s="140" t="s">
        <v>371</v>
      </c>
      <c r="C15" s="141" t="s">
        <v>372</v>
      </c>
    </row>
    <row r="16" spans="2:3" ht="31.5" thickBot="1" x14ac:dyDescent="0.4">
      <c r="B16" s="140" t="s">
        <v>200</v>
      </c>
      <c r="C16" s="142" t="s">
        <v>373</v>
      </c>
    </row>
    <row r="17" spans="2:3" ht="31.5" thickBot="1" x14ac:dyDescent="0.4">
      <c r="B17" s="140" t="s">
        <v>374</v>
      </c>
      <c r="C17" s="142" t="s">
        <v>375</v>
      </c>
    </row>
    <row r="18" spans="2:3" ht="16" thickBot="1" x14ac:dyDescent="0.4">
      <c r="B18" s="140" t="s">
        <v>376</v>
      </c>
      <c r="C18" s="143" t="s">
        <v>377</v>
      </c>
    </row>
    <row r="22" spans="2:3" ht="18" x14ac:dyDescent="0.35">
      <c r="B22" s="252" t="s">
        <v>378</v>
      </c>
      <c r="C22" s="252"/>
    </row>
    <row r="23" spans="2:3" ht="15" thickBot="1" x14ac:dyDescent="0.4"/>
    <row r="24" spans="2:3" ht="15" thickBot="1" x14ac:dyDescent="0.4">
      <c r="B24" s="140" t="s">
        <v>184</v>
      </c>
    </row>
    <row r="25" spans="2:3" ht="15" thickBot="1" x14ac:dyDescent="0.4">
      <c r="B25" s="140" t="s">
        <v>182</v>
      </c>
    </row>
    <row r="26" spans="2:3" ht="15" thickBot="1" x14ac:dyDescent="0.4">
      <c r="B26" s="140" t="s">
        <v>186</v>
      </c>
    </row>
  </sheetData>
  <sheetProtection algorithmName="SHA-512" hashValue="WjCzYYGfSNDOpi3Bp0rXhnihcBMTpeVnFpx2bkKquQwbNQSz/scvoQnGr2Q7hIV20jCdDo8Y1fAp9JAe2006PA==" saltValue="T60w4Nk5zigavWcg7Gr/FQ==" spinCount="100000" sheet="1" objects="1" scenarios="1"/>
  <mergeCells count="3">
    <mergeCell ref="B1:C1"/>
    <mergeCell ref="B13:C13"/>
    <mergeCell ref="B22:C22"/>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8A907-83BB-40A2-B494-1CCDC05FE47D}">
  <sheetPr codeName="Sheet3">
    <tabColor theme="4"/>
  </sheetPr>
  <dimension ref="B1:J11"/>
  <sheetViews>
    <sheetView showGridLines="0" workbookViewId="0">
      <selection activeCell="Q9" sqref="Q9"/>
    </sheetView>
  </sheetViews>
  <sheetFormatPr defaultRowHeight="14.5" x14ac:dyDescent="0.35"/>
  <cols>
    <col min="1" max="1" width="3.08984375" customWidth="1"/>
    <col min="2" max="2" width="33.54296875" hidden="1" customWidth="1"/>
    <col min="3" max="7" width="28.54296875" customWidth="1"/>
    <col min="8" max="8" width="27.54296875" customWidth="1"/>
    <col min="9" max="9" width="41.453125" customWidth="1"/>
    <col min="10" max="10" width="55.453125" customWidth="1"/>
  </cols>
  <sheetData>
    <row r="1" spans="2:10" ht="31" x14ac:dyDescent="0.7">
      <c r="C1" s="209" t="s">
        <v>0</v>
      </c>
      <c r="D1" s="209"/>
      <c r="E1" s="209"/>
      <c r="F1" s="209"/>
      <c r="G1" s="209"/>
      <c r="H1" s="209"/>
      <c r="I1" s="209"/>
      <c r="J1" s="209"/>
    </row>
    <row r="7" spans="2:10" ht="63.9" customHeight="1" thickBot="1" x14ac:dyDescent="0.4"/>
    <row r="8" spans="2:10" ht="47" thickBot="1" x14ac:dyDescent="0.4">
      <c r="B8" s="70" t="s">
        <v>13</v>
      </c>
      <c r="C8" s="71" t="s">
        <v>14</v>
      </c>
      <c r="D8" s="71" t="s">
        <v>15</v>
      </c>
      <c r="E8" s="71" t="s">
        <v>16</v>
      </c>
      <c r="F8" s="71" t="s">
        <v>17</v>
      </c>
      <c r="G8" s="71" t="s">
        <v>18</v>
      </c>
      <c r="H8" s="71" t="s">
        <v>19</v>
      </c>
      <c r="I8" s="71" t="s">
        <v>20</v>
      </c>
      <c r="J8" s="72" t="s">
        <v>21</v>
      </c>
    </row>
    <row r="9" spans="2:10" ht="186.5" thickBot="1" x14ac:dyDescent="0.4">
      <c r="B9" s="73" t="s">
        <v>22</v>
      </c>
      <c r="C9" s="86" t="s">
        <v>23</v>
      </c>
      <c r="D9" s="74" t="s">
        <v>24</v>
      </c>
      <c r="E9" s="74" t="s">
        <v>24</v>
      </c>
      <c r="F9" s="74" t="s">
        <v>25</v>
      </c>
      <c r="G9" s="74" t="s">
        <v>26</v>
      </c>
      <c r="H9" s="74" t="s">
        <v>27</v>
      </c>
      <c r="I9" s="74" t="s">
        <v>28</v>
      </c>
      <c r="J9" s="75" t="s">
        <v>29</v>
      </c>
    </row>
    <row r="10" spans="2:10" ht="186.5" thickBot="1" x14ac:dyDescent="0.4">
      <c r="B10" s="76" t="s">
        <v>30</v>
      </c>
      <c r="C10" s="77" t="s">
        <v>31</v>
      </c>
      <c r="D10" s="78" t="s">
        <v>32</v>
      </c>
      <c r="E10" s="78" t="s">
        <v>32</v>
      </c>
      <c r="F10" s="78" t="s">
        <v>33</v>
      </c>
      <c r="G10" s="78" t="s">
        <v>26</v>
      </c>
      <c r="H10" s="78" t="s">
        <v>34</v>
      </c>
      <c r="I10" s="78" t="s">
        <v>28</v>
      </c>
      <c r="J10" s="79" t="s">
        <v>35</v>
      </c>
    </row>
    <row r="11" spans="2:10" ht="124.5" thickBot="1" x14ac:dyDescent="0.4">
      <c r="B11" s="80" t="s">
        <v>36</v>
      </c>
      <c r="C11" s="81" t="s">
        <v>37</v>
      </c>
      <c r="D11" s="81" t="s">
        <v>38</v>
      </c>
      <c r="E11" s="81" t="s">
        <v>39</v>
      </c>
      <c r="F11" s="81" t="s">
        <v>33</v>
      </c>
      <c r="G11" s="81" t="s">
        <v>40</v>
      </c>
      <c r="H11" s="81" t="s">
        <v>41</v>
      </c>
      <c r="I11" s="81" t="s">
        <v>28</v>
      </c>
      <c r="J11" s="82" t="s">
        <v>42</v>
      </c>
    </row>
  </sheetData>
  <sheetProtection autoFilter="0" pivotTables="0"/>
  <protectedRanges>
    <protectedRange sqref="B8:B11" name="Range1"/>
  </protectedRanges>
  <mergeCells count="1">
    <mergeCell ref="C1:J1"/>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549D-AE48-4BF9-8982-E539C8CF7BEE}">
  <sheetPr codeName="Sheet4">
    <tabColor theme="4" tint="-0.249977111117893"/>
  </sheetPr>
  <dimension ref="B1:J25"/>
  <sheetViews>
    <sheetView showGridLines="0" zoomScale="90" zoomScaleNormal="90" workbookViewId="0">
      <selection activeCell="E8" sqref="E8"/>
    </sheetView>
  </sheetViews>
  <sheetFormatPr defaultRowHeight="14.5" x14ac:dyDescent="0.35"/>
  <cols>
    <col min="1" max="1" width="3.453125" customWidth="1"/>
    <col min="2" max="2" width="16.453125" hidden="1" customWidth="1"/>
    <col min="3" max="3" width="16.54296875" style="89" bestFit="1" customWidth="1"/>
    <col min="4" max="4" width="21.453125" style="89" customWidth="1"/>
    <col min="5" max="5" width="48.90625" customWidth="1"/>
    <col min="6" max="6" width="70.54296875" customWidth="1"/>
    <col min="7" max="7" width="38.453125" customWidth="1"/>
    <col min="8" max="8" width="25.453125" customWidth="1"/>
    <col min="9" max="9" width="33.453125" customWidth="1"/>
    <col min="10" max="10" width="0" hidden="1" customWidth="1"/>
  </cols>
  <sheetData>
    <row r="1" spans="2:10" ht="31" x14ac:dyDescent="0.7">
      <c r="C1" s="210" t="s">
        <v>43</v>
      </c>
      <c r="D1" s="210"/>
      <c r="E1" s="210"/>
      <c r="F1" s="210"/>
      <c r="G1" s="155"/>
      <c r="H1" s="155"/>
    </row>
    <row r="2" spans="2:10" ht="14.4" customHeight="1" x14ac:dyDescent="0.35"/>
    <row r="5" spans="2:10" ht="14.4" customHeight="1" x14ac:dyDescent="0.35"/>
    <row r="8" spans="2:10" ht="48.65" customHeight="1" thickBot="1" x14ac:dyDescent="0.4"/>
    <row r="9" spans="2:10" ht="47" thickBot="1" x14ac:dyDescent="0.4">
      <c r="B9" s="90" t="s">
        <v>44</v>
      </c>
      <c r="C9" s="91" t="s">
        <v>45</v>
      </c>
      <c r="D9" s="92" t="s">
        <v>46</v>
      </c>
      <c r="E9" s="92" t="s">
        <v>47</v>
      </c>
      <c r="F9" s="92" t="s">
        <v>48</v>
      </c>
      <c r="G9" s="92" t="s">
        <v>49</v>
      </c>
      <c r="H9" s="92" t="s">
        <v>50</v>
      </c>
      <c r="I9" s="92" t="s">
        <v>51</v>
      </c>
      <c r="J9" s="83" t="s">
        <v>52</v>
      </c>
    </row>
    <row r="10" spans="2:10" ht="51" customHeight="1" thickBot="1" x14ac:dyDescent="0.4">
      <c r="B10" s="93" t="s">
        <v>22</v>
      </c>
      <c r="C10" s="94" t="s">
        <v>53</v>
      </c>
      <c r="D10" s="94" t="s">
        <v>54</v>
      </c>
      <c r="E10" s="95" t="s">
        <v>55</v>
      </c>
      <c r="F10" s="95" t="s">
        <v>56</v>
      </c>
      <c r="G10" s="109" t="s">
        <v>57</v>
      </c>
      <c r="H10" s="109"/>
      <c r="I10" s="110"/>
      <c r="J10" s="87"/>
    </row>
    <row r="11" spans="2:10" ht="47" thickBot="1" x14ac:dyDescent="0.4">
      <c r="B11" s="96" t="s">
        <v>30</v>
      </c>
      <c r="C11" s="97" t="s">
        <v>53</v>
      </c>
      <c r="D11" s="97" t="s">
        <v>58</v>
      </c>
      <c r="E11" s="98" t="s">
        <v>32</v>
      </c>
      <c r="F11" s="98" t="s">
        <v>56</v>
      </c>
      <c r="G11" s="109"/>
      <c r="H11" s="109"/>
      <c r="I11" s="111"/>
      <c r="J11" s="87"/>
    </row>
    <row r="12" spans="2:10" ht="93" x14ac:dyDescent="0.35">
      <c r="B12" s="105" t="s">
        <v>36</v>
      </c>
      <c r="C12" s="106" t="s">
        <v>59</v>
      </c>
      <c r="D12" s="106" t="s">
        <v>60</v>
      </c>
      <c r="E12" s="107" t="s">
        <v>61</v>
      </c>
      <c r="F12" s="113" t="s">
        <v>62</v>
      </c>
      <c r="G12" s="116"/>
      <c r="H12" s="112"/>
      <c r="I12" s="117"/>
      <c r="J12" s="85" t="s">
        <v>63</v>
      </c>
    </row>
    <row r="13" spans="2:10" ht="263.5" x14ac:dyDescent="0.35">
      <c r="B13" s="99" t="s">
        <v>36</v>
      </c>
      <c r="C13" s="100" t="s">
        <v>64</v>
      </c>
      <c r="D13" s="100" t="s">
        <v>60</v>
      </c>
      <c r="E13" s="101" t="s">
        <v>65</v>
      </c>
      <c r="F13" s="114" t="s">
        <v>66</v>
      </c>
      <c r="G13" s="118"/>
      <c r="H13" s="84"/>
      <c r="I13" s="119"/>
      <c r="J13" s="85" t="s">
        <v>67</v>
      </c>
    </row>
    <row r="14" spans="2:10" ht="201.5" x14ac:dyDescent="0.35">
      <c r="B14" s="99" t="s">
        <v>36</v>
      </c>
      <c r="C14" s="100" t="s">
        <v>68</v>
      </c>
      <c r="D14" s="100" t="s">
        <v>60</v>
      </c>
      <c r="E14" s="101" t="s">
        <v>69</v>
      </c>
      <c r="F14" s="114" t="s">
        <v>70</v>
      </c>
      <c r="G14" s="118"/>
      <c r="H14" s="84"/>
      <c r="I14" s="119"/>
      <c r="J14" s="85" t="s">
        <v>71</v>
      </c>
    </row>
    <row r="15" spans="2:10" ht="93.5" thickBot="1" x14ac:dyDescent="0.4">
      <c r="B15" s="102" t="s">
        <v>36</v>
      </c>
      <c r="C15" s="103" t="s">
        <v>72</v>
      </c>
      <c r="D15" s="103" t="s">
        <v>60</v>
      </c>
      <c r="E15" s="104" t="s">
        <v>73</v>
      </c>
      <c r="F15" s="115" t="s">
        <v>74</v>
      </c>
      <c r="G15" s="120"/>
      <c r="H15" s="88"/>
      <c r="I15" s="121"/>
      <c r="J15" s="85" t="s">
        <v>75</v>
      </c>
    </row>
    <row r="16" spans="2:10" ht="57.65" customHeight="1" x14ac:dyDescent="0.35">
      <c r="B16" s="105" t="s">
        <v>36</v>
      </c>
      <c r="C16" s="106" t="s">
        <v>76</v>
      </c>
      <c r="D16" s="106" t="s">
        <v>77</v>
      </c>
      <c r="E16" s="108" t="s">
        <v>78</v>
      </c>
      <c r="F16" s="113" t="s">
        <v>79</v>
      </c>
      <c r="G16" s="116"/>
      <c r="H16" s="112"/>
      <c r="I16" s="117"/>
      <c r="J16" s="85" t="s">
        <v>80</v>
      </c>
    </row>
    <row r="17" spans="2:10" ht="69.900000000000006" customHeight="1" x14ac:dyDescent="0.35">
      <c r="B17" s="99" t="s">
        <v>36</v>
      </c>
      <c r="C17" s="100" t="s">
        <v>81</v>
      </c>
      <c r="D17" s="100" t="s">
        <v>77</v>
      </c>
      <c r="E17" s="101" t="s">
        <v>82</v>
      </c>
      <c r="F17" s="114" t="s">
        <v>83</v>
      </c>
      <c r="G17" s="118"/>
      <c r="H17" s="84"/>
      <c r="I17" s="119"/>
      <c r="J17" s="85" t="s">
        <v>84</v>
      </c>
    </row>
    <row r="18" spans="2:10" ht="53.4" customHeight="1" thickBot="1" x14ac:dyDescent="0.4">
      <c r="B18" s="102" t="s">
        <v>36</v>
      </c>
      <c r="C18" s="103" t="s">
        <v>85</v>
      </c>
      <c r="D18" s="103" t="s">
        <v>77</v>
      </c>
      <c r="E18" s="104" t="s">
        <v>86</v>
      </c>
      <c r="F18" s="115" t="s">
        <v>87</v>
      </c>
      <c r="G18" s="120"/>
      <c r="H18" s="88"/>
      <c r="I18" s="121"/>
      <c r="J18" s="85" t="s">
        <v>88</v>
      </c>
    </row>
    <row r="19" spans="2:10" ht="66.650000000000006" customHeight="1" x14ac:dyDescent="0.35">
      <c r="B19" s="105" t="s">
        <v>36</v>
      </c>
      <c r="C19" s="106" t="s">
        <v>89</v>
      </c>
      <c r="D19" s="106" t="s">
        <v>90</v>
      </c>
      <c r="E19" s="107" t="s">
        <v>91</v>
      </c>
      <c r="F19" s="113" t="s">
        <v>92</v>
      </c>
      <c r="G19" s="116"/>
      <c r="H19" s="112"/>
      <c r="I19" s="117"/>
      <c r="J19" s="85" t="s">
        <v>93</v>
      </c>
    </row>
    <row r="20" spans="2:10" ht="68.400000000000006" customHeight="1" x14ac:dyDescent="0.35">
      <c r="B20" s="99" t="s">
        <v>36</v>
      </c>
      <c r="C20" s="100" t="s">
        <v>94</v>
      </c>
      <c r="D20" s="100" t="s">
        <v>90</v>
      </c>
      <c r="E20" s="101" t="s">
        <v>95</v>
      </c>
      <c r="F20" s="114" t="s">
        <v>96</v>
      </c>
      <c r="G20" s="118"/>
      <c r="H20" s="84"/>
      <c r="I20" s="119"/>
      <c r="J20" s="85" t="s">
        <v>97</v>
      </c>
    </row>
    <row r="21" spans="2:10" ht="66.900000000000006" customHeight="1" x14ac:dyDescent="0.35">
      <c r="B21" s="99" t="s">
        <v>36</v>
      </c>
      <c r="C21" s="100" t="s">
        <v>98</v>
      </c>
      <c r="D21" s="100" t="s">
        <v>90</v>
      </c>
      <c r="E21" s="101" t="s">
        <v>99</v>
      </c>
      <c r="F21" s="114" t="s">
        <v>100</v>
      </c>
      <c r="G21" s="118"/>
      <c r="H21" s="84"/>
      <c r="I21" s="119"/>
      <c r="J21" s="85" t="s">
        <v>101</v>
      </c>
    </row>
    <row r="22" spans="2:10" ht="67.5" customHeight="1" x14ac:dyDescent="0.35">
      <c r="B22" s="99" t="s">
        <v>36</v>
      </c>
      <c r="C22" s="100" t="s">
        <v>102</v>
      </c>
      <c r="D22" s="100" t="s">
        <v>90</v>
      </c>
      <c r="E22" s="101" t="s">
        <v>103</v>
      </c>
      <c r="F22" s="114" t="s">
        <v>104</v>
      </c>
      <c r="G22" s="118"/>
      <c r="H22" s="84"/>
      <c r="I22" s="119"/>
      <c r="J22" s="85" t="s">
        <v>105</v>
      </c>
    </row>
    <row r="23" spans="2:10" ht="65.400000000000006" customHeight="1" thickBot="1" x14ac:dyDescent="0.4">
      <c r="B23" s="102" t="s">
        <v>36</v>
      </c>
      <c r="C23" s="103" t="s">
        <v>106</v>
      </c>
      <c r="D23" s="103" t="s">
        <v>90</v>
      </c>
      <c r="E23" s="104" t="s">
        <v>107</v>
      </c>
      <c r="F23" s="115" t="s">
        <v>108</v>
      </c>
      <c r="G23" s="120"/>
      <c r="H23" s="88"/>
      <c r="I23" s="121"/>
      <c r="J23" s="85" t="s">
        <v>109</v>
      </c>
    </row>
    <row r="24" spans="2:10" ht="51" customHeight="1" x14ac:dyDescent="0.35">
      <c r="B24" s="122" t="s">
        <v>36</v>
      </c>
      <c r="C24" s="124" t="s">
        <v>110</v>
      </c>
      <c r="D24" s="106" t="s">
        <v>111</v>
      </c>
      <c r="E24" s="107" t="s">
        <v>112</v>
      </c>
      <c r="F24" s="113" t="s">
        <v>113</v>
      </c>
      <c r="G24" s="116"/>
      <c r="H24" s="112"/>
      <c r="I24" s="117"/>
      <c r="J24" s="85" t="s">
        <v>114</v>
      </c>
    </row>
    <row r="25" spans="2:10" ht="66" customHeight="1" thickBot="1" x14ac:dyDescent="0.4">
      <c r="B25" s="123" t="s">
        <v>36</v>
      </c>
      <c r="C25" s="125" t="s">
        <v>115</v>
      </c>
      <c r="D25" s="103" t="s">
        <v>111</v>
      </c>
      <c r="E25" s="104" t="s">
        <v>116</v>
      </c>
      <c r="F25" s="115" t="s">
        <v>117</v>
      </c>
      <c r="G25" s="120"/>
      <c r="H25" s="88"/>
      <c r="I25" s="121"/>
      <c r="J25" s="85" t="s">
        <v>118</v>
      </c>
    </row>
  </sheetData>
  <sheetProtection autoFilter="0" pivotTables="0"/>
  <protectedRanges>
    <protectedRange sqref="G10:I25" name="Range1"/>
  </protectedRanges>
  <mergeCells count="1">
    <mergeCell ref="C1:F1"/>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11AC-8489-4E64-8C0C-C7AB5D009174}">
  <sheetPr codeName="Sheet1">
    <tabColor theme="7" tint="0.59999389629810485"/>
  </sheetPr>
  <dimension ref="A1:K37"/>
  <sheetViews>
    <sheetView showGridLines="0" showRowColHeaders="0" zoomScaleNormal="100" workbookViewId="0">
      <selection activeCell="U28" sqref="U28"/>
    </sheetView>
  </sheetViews>
  <sheetFormatPr defaultRowHeight="14.5" x14ac:dyDescent="0.35"/>
  <cols>
    <col min="1" max="1" width="37.08984375" bestFit="1" customWidth="1"/>
    <col min="2" max="2" width="15.54296875" customWidth="1"/>
    <col min="3" max="3" width="69" bestFit="1" customWidth="1"/>
    <col min="4" max="7" width="10.54296875" customWidth="1"/>
  </cols>
  <sheetData>
    <row r="1" spans="1:11" ht="18.899999999999999" customHeight="1" x14ac:dyDescent="0.45">
      <c r="A1" s="211" t="s">
        <v>119</v>
      </c>
      <c r="B1" s="211"/>
      <c r="C1" s="211"/>
      <c r="D1" s="211"/>
      <c r="E1" s="211"/>
      <c r="F1" s="211"/>
      <c r="G1" s="211"/>
      <c r="H1" s="197">
        <f>B7</f>
        <v>2022</v>
      </c>
      <c r="K1" s="46"/>
    </row>
    <row r="2" spans="1:11" ht="14.4" customHeight="1" x14ac:dyDescent="0.35">
      <c r="A2" s="212"/>
      <c r="B2" s="212"/>
      <c r="C2" s="212"/>
      <c r="D2" s="212"/>
      <c r="E2" s="212"/>
      <c r="F2" s="212"/>
      <c r="G2" s="212"/>
    </row>
    <row r="3" spans="1:11" ht="19" thickBot="1" x14ac:dyDescent="0.4">
      <c r="A3" s="48"/>
      <c r="B3" s="48"/>
      <c r="C3" s="48"/>
      <c r="D3" s="48"/>
      <c r="E3" s="48"/>
      <c r="F3" s="48"/>
      <c r="G3" s="48"/>
    </row>
    <row r="4" spans="1:11" ht="22" thickTop="1" thickBot="1" x14ac:dyDescent="0.4">
      <c r="D4" s="49" t="s">
        <v>120</v>
      </c>
      <c r="E4" s="50" t="s">
        <v>121</v>
      </c>
      <c r="F4" s="51" t="s">
        <v>122</v>
      </c>
      <c r="G4" s="52" t="s">
        <v>123</v>
      </c>
    </row>
    <row r="5" spans="1:11" ht="47" thickTop="1" thickBot="1" x14ac:dyDescent="0.4">
      <c r="D5" s="53">
        <f>SUM(D12:D36)</f>
        <v>0</v>
      </c>
      <c r="E5" s="178">
        <f>SUM(E12:E36)</f>
        <v>0</v>
      </c>
      <c r="F5" s="179">
        <f>SUM(F12:F36)</f>
        <v>0</v>
      </c>
      <c r="G5" s="180">
        <f>SUM(G12:G36)</f>
        <v>0</v>
      </c>
    </row>
    <row r="6" spans="1:11" ht="15.5" thickTop="1" thickBot="1" x14ac:dyDescent="0.4"/>
    <row r="7" spans="1:11" ht="17.5" x14ac:dyDescent="0.35">
      <c r="A7" s="198" t="s">
        <v>124</v>
      </c>
      <c r="B7" s="199">
        <v>2022</v>
      </c>
    </row>
    <row r="9" spans="1:11" ht="15" thickBot="1" x14ac:dyDescent="0.4"/>
    <row r="10" spans="1:11" ht="37.5" customHeight="1" thickBot="1" x14ac:dyDescent="0.4">
      <c r="A10" s="47"/>
      <c r="B10" s="219" t="s">
        <v>125</v>
      </c>
      <c r="C10" s="220"/>
      <c r="D10" s="213" t="s">
        <v>126</v>
      </c>
      <c r="E10" s="214"/>
      <c r="F10" s="214"/>
      <c r="G10" s="215"/>
    </row>
    <row r="11" spans="1:11" ht="20.149999999999999" customHeight="1" thickBot="1" x14ac:dyDescent="0.4">
      <c r="A11" s="171"/>
      <c r="B11" s="221"/>
      <c r="C11" s="222"/>
      <c r="D11" s="172" t="s">
        <v>120</v>
      </c>
      <c r="E11" s="172" t="s">
        <v>121</v>
      </c>
      <c r="F11" s="172" t="s">
        <v>122</v>
      </c>
      <c r="G11" s="173" t="s">
        <v>123</v>
      </c>
    </row>
    <row r="12" spans="1:11" ht="20.149999999999999" customHeight="1" thickTop="1" thickBot="1" x14ac:dyDescent="0.4">
      <c r="A12" s="216" t="s">
        <v>127</v>
      </c>
      <c r="B12" s="175">
        <v>4</v>
      </c>
      <c r="C12" s="54" t="s">
        <v>128</v>
      </c>
      <c r="D12" s="181"/>
      <c r="E12" s="181"/>
      <c r="F12" s="181"/>
      <c r="G12" s="182"/>
    </row>
    <row r="13" spans="1:11" ht="20.149999999999999" customHeight="1" thickBot="1" x14ac:dyDescent="0.4">
      <c r="A13" s="217"/>
      <c r="B13" s="175">
        <v>5</v>
      </c>
      <c r="C13" s="54" t="s">
        <v>129</v>
      </c>
      <c r="D13" s="183"/>
      <c r="E13" s="183"/>
      <c r="F13" s="183"/>
      <c r="G13" s="184"/>
    </row>
    <row r="14" spans="1:11" ht="20.149999999999999" customHeight="1" thickBot="1" x14ac:dyDescent="0.4">
      <c r="A14" s="217"/>
      <c r="B14" s="175">
        <v>6</v>
      </c>
      <c r="C14" s="54" t="s">
        <v>130</v>
      </c>
      <c r="D14" s="183"/>
      <c r="E14" s="183"/>
      <c r="F14" s="183"/>
      <c r="G14" s="184"/>
    </row>
    <row r="15" spans="1:11" ht="20.149999999999999" customHeight="1" thickBot="1" x14ac:dyDescent="0.4">
      <c r="A15" s="217"/>
      <c r="B15" s="175">
        <v>7</v>
      </c>
      <c r="C15" s="54" t="s">
        <v>131</v>
      </c>
      <c r="D15" s="183"/>
      <c r="E15" s="183"/>
      <c r="F15" s="183"/>
      <c r="G15" s="184"/>
    </row>
    <row r="16" spans="1:11" ht="20.149999999999999" customHeight="1" thickBot="1" x14ac:dyDescent="0.4">
      <c r="A16" s="217"/>
      <c r="B16" s="175">
        <v>8</v>
      </c>
      <c r="C16" s="54" t="s">
        <v>132</v>
      </c>
      <c r="D16" s="183"/>
      <c r="E16" s="183"/>
      <c r="F16" s="183"/>
      <c r="G16" s="184"/>
    </row>
    <row r="17" spans="1:7" ht="20.149999999999999" customHeight="1" thickBot="1" x14ac:dyDescent="0.4">
      <c r="A17" s="217"/>
      <c r="B17" s="175">
        <v>9</v>
      </c>
      <c r="C17" s="54" t="s">
        <v>133</v>
      </c>
      <c r="D17" s="183"/>
      <c r="E17" s="183"/>
      <c r="F17" s="183"/>
      <c r="G17" s="184"/>
    </row>
    <row r="18" spans="1:7" ht="20.149999999999999" customHeight="1" thickBot="1" x14ac:dyDescent="0.4">
      <c r="A18" s="218"/>
      <c r="B18" s="176">
        <v>10</v>
      </c>
      <c r="C18" s="55" t="s">
        <v>134</v>
      </c>
      <c r="D18" s="185"/>
      <c r="E18" s="186"/>
      <c r="F18" s="186"/>
      <c r="G18" s="187"/>
    </row>
    <row r="19" spans="1:7" ht="20.149999999999999" customHeight="1" thickTop="1" thickBot="1" x14ac:dyDescent="0.4">
      <c r="A19" s="216" t="s">
        <v>135</v>
      </c>
      <c r="B19" s="175" t="s">
        <v>136</v>
      </c>
      <c r="C19" s="54" t="s">
        <v>137</v>
      </c>
      <c r="D19" s="181"/>
      <c r="E19" s="181"/>
      <c r="F19" s="181"/>
      <c r="G19" s="182"/>
    </row>
    <row r="20" spans="1:7" ht="20.149999999999999" customHeight="1" thickBot="1" x14ac:dyDescent="0.4">
      <c r="A20" s="217"/>
      <c r="B20" s="175" t="s">
        <v>138</v>
      </c>
      <c r="C20" s="54" t="s">
        <v>139</v>
      </c>
      <c r="D20" s="188"/>
      <c r="E20" s="188"/>
      <c r="F20" s="188"/>
      <c r="G20" s="189"/>
    </row>
    <row r="21" spans="1:7" ht="20.149999999999999" customHeight="1" thickBot="1" x14ac:dyDescent="0.4">
      <c r="A21" s="217"/>
      <c r="B21" s="175" t="s">
        <v>140</v>
      </c>
      <c r="C21" s="54" t="s">
        <v>141</v>
      </c>
      <c r="D21" s="188"/>
      <c r="E21" s="188"/>
      <c r="F21" s="188"/>
      <c r="G21" s="189"/>
    </row>
    <row r="22" spans="1:7" ht="20.149999999999999" customHeight="1" thickBot="1" x14ac:dyDescent="0.4">
      <c r="A22" s="217"/>
      <c r="B22" s="177" t="s">
        <v>142</v>
      </c>
      <c r="C22" s="174" t="s">
        <v>143</v>
      </c>
      <c r="D22" s="190"/>
      <c r="E22" s="191"/>
      <c r="F22" s="191"/>
      <c r="G22" s="192"/>
    </row>
    <row r="23" spans="1:7" ht="20.149999999999999" customHeight="1" thickBot="1" x14ac:dyDescent="0.4">
      <c r="A23" s="217"/>
      <c r="B23" s="175" t="s">
        <v>144</v>
      </c>
      <c r="C23" s="54" t="s">
        <v>145</v>
      </c>
      <c r="D23" s="188"/>
      <c r="E23" s="188"/>
      <c r="F23" s="188"/>
      <c r="G23" s="189"/>
    </row>
    <row r="24" spans="1:7" ht="20.149999999999999" customHeight="1" thickBot="1" x14ac:dyDescent="0.4">
      <c r="A24" s="217"/>
      <c r="B24" s="175" t="s">
        <v>146</v>
      </c>
      <c r="C24" s="54" t="s">
        <v>147</v>
      </c>
      <c r="D24" s="188"/>
      <c r="E24" s="188"/>
      <c r="F24" s="188"/>
      <c r="G24" s="189"/>
    </row>
    <row r="25" spans="1:7" ht="20.149999999999999" customHeight="1" thickBot="1" x14ac:dyDescent="0.4">
      <c r="A25" s="217"/>
      <c r="B25" s="175" t="s">
        <v>148</v>
      </c>
      <c r="C25" s="54" t="s">
        <v>149</v>
      </c>
      <c r="D25" s="188"/>
      <c r="E25" s="188"/>
      <c r="F25" s="188"/>
      <c r="G25" s="189"/>
    </row>
    <row r="26" spans="1:7" ht="20.149999999999999" customHeight="1" thickBot="1" x14ac:dyDescent="0.4">
      <c r="A26" s="217"/>
      <c r="B26" s="175" t="s">
        <v>150</v>
      </c>
      <c r="C26" s="54" t="s">
        <v>151</v>
      </c>
      <c r="D26" s="188"/>
      <c r="E26" s="188"/>
      <c r="F26" s="188"/>
      <c r="G26" s="189"/>
    </row>
    <row r="27" spans="1:7" ht="20.149999999999999" customHeight="1" thickBot="1" x14ac:dyDescent="0.4">
      <c r="A27" s="217"/>
      <c r="B27" s="175" t="s">
        <v>152</v>
      </c>
      <c r="C27" s="54" t="s">
        <v>153</v>
      </c>
      <c r="D27" s="188"/>
      <c r="E27" s="188"/>
      <c r="F27" s="188"/>
      <c r="G27" s="189"/>
    </row>
    <row r="28" spans="1:7" ht="20.149999999999999" customHeight="1" thickBot="1" x14ac:dyDescent="0.4">
      <c r="A28" s="217"/>
      <c r="B28" s="175" t="s">
        <v>154</v>
      </c>
      <c r="C28" s="54" t="s">
        <v>155</v>
      </c>
      <c r="D28" s="188"/>
      <c r="E28" s="188"/>
      <c r="F28" s="188"/>
      <c r="G28" s="189"/>
    </row>
    <row r="29" spans="1:7" ht="20.149999999999999" customHeight="1" thickBot="1" x14ac:dyDescent="0.4">
      <c r="A29" s="217"/>
      <c r="B29" s="175" t="s">
        <v>156</v>
      </c>
      <c r="C29" s="54" t="s">
        <v>157</v>
      </c>
      <c r="D29" s="188"/>
      <c r="E29" s="188"/>
      <c r="F29" s="188"/>
      <c r="G29" s="189"/>
    </row>
    <row r="30" spans="1:7" ht="20.149999999999999" customHeight="1" thickBot="1" x14ac:dyDescent="0.4">
      <c r="A30" s="217"/>
      <c r="B30" s="175" t="s">
        <v>158</v>
      </c>
      <c r="C30" s="54" t="s">
        <v>159</v>
      </c>
      <c r="D30" s="188"/>
      <c r="E30" s="188"/>
      <c r="F30" s="188"/>
      <c r="G30" s="189"/>
    </row>
    <row r="31" spans="1:7" ht="20.149999999999999" customHeight="1" thickBot="1" x14ac:dyDescent="0.4">
      <c r="A31" s="217"/>
      <c r="B31" s="175" t="s">
        <v>160</v>
      </c>
      <c r="C31" s="54" t="s">
        <v>161</v>
      </c>
      <c r="D31" s="188"/>
      <c r="E31" s="188"/>
      <c r="F31" s="188"/>
      <c r="G31" s="189"/>
    </row>
    <row r="32" spans="1:7" ht="20.149999999999999" customHeight="1" thickBot="1" x14ac:dyDescent="0.4">
      <c r="A32" s="218"/>
      <c r="B32" s="176" t="s">
        <v>162</v>
      </c>
      <c r="C32" s="55" t="s">
        <v>163</v>
      </c>
      <c r="D32" s="193"/>
      <c r="E32" s="193"/>
      <c r="F32" s="193"/>
      <c r="G32" s="194"/>
    </row>
    <row r="33" spans="1:7" ht="19.5" thickTop="1" thickBot="1" x14ac:dyDescent="0.4">
      <c r="A33" s="216" t="s">
        <v>164</v>
      </c>
      <c r="B33" s="175" t="s">
        <v>136</v>
      </c>
      <c r="C33" s="54" t="s">
        <v>165</v>
      </c>
      <c r="D33" s="188"/>
      <c r="E33" s="188"/>
      <c r="F33" s="188"/>
      <c r="G33" s="189"/>
    </row>
    <row r="34" spans="1:7" ht="19" thickBot="1" x14ac:dyDescent="0.4">
      <c r="A34" s="217"/>
      <c r="B34" s="175" t="s">
        <v>138</v>
      </c>
      <c r="C34" s="54" t="s">
        <v>166</v>
      </c>
      <c r="D34" s="188"/>
      <c r="E34" s="188"/>
      <c r="F34" s="188"/>
      <c r="G34" s="189"/>
    </row>
    <row r="35" spans="1:7" ht="19" thickBot="1" x14ac:dyDescent="0.4">
      <c r="A35" s="217"/>
      <c r="B35" s="175" t="s">
        <v>140</v>
      </c>
      <c r="C35" s="54" t="s">
        <v>167</v>
      </c>
      <c r="D35" s="188"/>
      <c r="E35" s="188"/>
      <c r="F35" s="188"/>
      <c r="G35" s="189"/>
    </row>
    <row r="36" spans="1:7" ht="19" thickBot="1" x14ac:dyDescent="0.4">
      <c r="A36" s="218"/>
      <c r="B36" s="176" t="s">
        <v>142</v>
      </c>
      <c r="C36" s="55" t="s">
        <v>168</v>
      </c>
      <c r="D36" s="195"/>
      <c r="E36" s="195"/>
      <c r="F36" s="195"/>
      <c r="G36" s="196"/>
    </row>
    <row r="37" spans="1:7" ht="15" thickTop="1" x14ac:dyDescent="0.35"/>
  </sheetData>
  <protectedRanges>
    <protectedRange sqref="B7" name="Range2"/>
    <protectedRange sqref="D12:G36" name="Range1"/>
  </protectedRanges>
  <mergeCells count="6">
    <mergeCell ref="A1:G2"/>
    <mergeCell ref="D10:G10"/>
    <mergeCell ref="A12:A18"/>
    <mergeCell ref="A19:A32"/>
    <mergeCell ref="A33:A36"/>
    <mergeCell ref="B10:C11"/>
  </mergeCells>
  <conditionalFormatting sqref="D12:G18">
    <cfRule type="expression" dxfId="95" priority="1">
      <formula>($H$1=0)</formula>
    </cfRule>
  </conditionalFormatting>
  <conditionalFormatting sqref="D19:G32">
    <cfRule type="expression" dxfId="94" priority="5">
      <formula>OR($H$1=2022, $H$1=0)</formula>
    </cfRule>
  </conditionalFormatting>
  <conditionalFormatting sqref="D33:G36">
    <cfRule type="expression" dxfId="93" priority="4">
      <formula>OR($H$1=0,$H$1=2013)</formula>
    </cfRule>
  </conditionalFormatting>
  <dataValidations count="4">
    <dataValidation type="custom" allowBlank="1" showInputMessage="1" showErrorMessage="1" error="Please select the correct Annex-A Control Version from the drop down list" sqref="D33:G36" xr:uid="{8AC6C954-65C0-406F-9B4C-ADDF5FBCA988}">
      <formula1>($H$1=2022)</formula1>
    </dataValidation>
    <dataValidation type="custom" allowBlank="1" showInputMessage="1" showErrorMessage="1" error="Please select the correct Annex-A Control Version from the drop down list" sqref="D12:G18" xr:uid="{9512D9D9-4146-4DEF-B411-F4781A128678}">
      <formula1>OR($H$1=2013,$H$1=2022)</formula1>
    </dataValidation>
    <dataValidation type="custom" allowBlank="1" showInputMessage="1" showErrorMessage="1" error="Please select the correct Annex-A Control Version from the drop down list" sqref="D19:G32" xr:uid="{BB73E839-0AC7-4021-AC5E-DE7C0D71C875}">
      <formula1>($H$1=2013)</formula1>
    </dataValidation>
    <dataValidation type="list" allowBlank="1" showInputMessage="1" showErrorMessage="1" sqref="B7" xr:uid="{B1C8AC59-5069-4AA4-869E-33ADEEFDAFD4}">
      <formula1>"2013,2022"</formula1>
    </dataValidation>
  </dataValidations>
  <pageMargins left="0.23622047244094491" right="0.23622047244094491" top="0.74803149606299213" bottom="0.74803149606299213" header="0.31496062992125984" footer="0.31496062992125984"/>
  <pageSetup paperSize="8" scale="70" orientation="landscape" r:id="rId1"/>
  <headerFooter>
    <oddFooter>&amp;L&amp;F&amp;C&amp;A&amp;RPage &amp;P
&amp;D &amp;T</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C94A-0269-4959-AF90-315BED58D82A}">
  <sheetPr codeName="Sheet5">
    <tabColor theme="4" tint="-0.249977111117893"/>
  </sheetPr>
  <dimension ref="B1:J11"/>
  <sheetViews>
    <sheetView showGridLines="0" workbookViewId="0">
      <selection activeCell="F16" sqref="F16"/>
    </sheetView>
  </sheetViews>
  <sheetFormatPr defaultRowHeight="14.5" x14ac:dyDescent="0.35"/>
  <cols>
    <col min="1" max="1" width="3.453125" customWidth="1"/>
    <col min="2" max="2" width="16.453125" hidden="1" customWidth="1"/>
    <col min="3" max="3" width="16.54296875" style="89" bestFit="1" customWidth="1"/>
    <col min="4" max="4" width="21.453125" style="89" customWidth="1"/>
    <col min="5" max="5" width="48.90625" customWidth="1"/>
    <col min="6" max="6" width="70.54296875" customWidth="1"/>
    <col min="7" max="7" width="38.453125" customWidth="1"/>
    <col min="8" max="8" width="25.453125" customWidth="1"/>
    <col min="9" max="9" width="33.453125" customWidth="1"/>
    <col min="10" max="10" width="0" hidden="1" customWidth="1"/>
  </cols>
  <sheetData>
    <row r="1" spans="2:10" ht="31" x14ac:dyDescent="0.7">
      <c r="C1" s="210" t="s">
        <v>169</v>
      </c>
      <c r="D1" s="210"/>
      <c r="E1" s="210"/>
      <c r="F1" s="210"/>
      <c r="G1" s="210"/>
    </row>
    <row r="7" spans="2:10" ht="51.65" customHeight="1" thickBot="1" x14ac:dyDescent="0.4"/>
    <row r="8" spans="2:10" ht="47" thickBot="1" x14ac:dyDescent="0.4">
      <c r="B8" s="90" t="s">
        <v>44</v>
      </c>
      <c r="C8" s="91" t="s">
        <v>45</v>
      </c>
      <c r="D8" s="92" t="s">
        <v>46</v>
      </c>
      <c r="E8" s="92" t="s">
        <v>170</v>
      </c>
      <c r="F8" s="92" t="s">
        <v>48</v>
      </c>
      <c r="G8" s="92" t="s">
        <v>49</v>
      </c>
      <c r="H8" s="92" t="s">
        <v>50</v>
      </c>
      <c r="I8" s="92" t="s">
        <v>51</v>
      </c>
      <c r="J8" s="83" t="s">
        <v>52</v>
      </c>
    </row>
    <row r="9" spans="2:10" ht="51" customHeight="1" thickBot="1" x14ac:dyDescent="0.4">
      <c r="B9" s="128" t="s">
        <v>22</v>
      </c>
      <c r="C9" s="129" t="s">
        <v>171</v>
      </c>
      <c r="D9" s="129" t="s">
        <v>54</v>
      </c>
      <c r="E9" s="130" t="s">
        <v>55</v>
      </c>
      <c r="F9" s="131"/>
      <c r="G9" s="126"/>
      <c r="H9" s="126"/>
      <c r="I9" s="127"/>
      <c r="J9" s="87"/>
    </row>
    <row r="10" spans="2:10" ht="47" thickBot="1" x14ac:dyDescent="0.4">
      <c r="B10" s="132" t="s">
        <v>30</v>
      </c>
      <c r="C10" s="133" t="s">
        <v>171</v>
      </c>
      <c r="D10" s="133" t="s">
        <v>58</v>
      </c>
      <c r="E10" s="134" t="s">
        <v>32</v>
      </c>
      <c r="F10" s="135"/>
      <c r="G10" s="126"/>
      <c r="H10" s="126"/>
      <c r="I10" s="127"/>
      <c r="J10" s="87"/>
    </row>
    <row r="11" spans="2:10" ht="140" thickBot="1" x14ac:dyDescent="0.4">
      <c r="B11" s="136" t="s">
        <v>36</v>
      </c>
      <c r="C11" s="137" t="s">
        <v>172</v>
      </c>
      <c r="D11" s="137" t="s">
        <v>173</v>
      </c>
      <c r="E11" s="138" t="s">
        <v>174</v>
      </c>
      <c r="F11" s="139" t="s">
        <v>175</v>
      </c>
      <c r="G11" s="126"/>
      <c r="H11" s="126"/>
      <c r="I11" s="127"/>
      <c r="J11" s="85" t="s">
        <v>63</v>
      </c>
    </row>
  </sheetData>
  <sheetProtection autoFilter="0" pivotTables="0"/>
  <protectedRanges>
    <protectedRange sqref="G9:I11" name="Range1"/>
  </protectedRanges>
  <mergeCells count="1">
    <mergeCell ref="C1:G1"/>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64F2B-5D11-4201-B483-A64965D555AA}">
  <sheetPr codeName="Sheet6">
    <tabColor theme="4" tint="-0.249977111117893"/>
  </sheetPr>
  <dimension ref="A1:J165"/>
  <sheetViews>
    <sheetView showGridLines="0" zoomScale="85" zoomScaleNormal="85" workbookViewId="0">
      <selection activeCell="N22" sqref="N22"/>
    </sheetView>
  </sheetViews>
  <sheetFormatPr defaultRowHeight="14.5" x14ac:dyDescent="0.35"/>
  <cols>
    <col min="1" max="1" width="21.54296875" customWidth="1"/>
    <col min="2" max="2" width="12.453125" customWidth="1"/>
    <col min="3" max="3" width="102.54296875" style="7" customWidth="1"/>
    <col min="4" max="4" width="21.6328125" bestFit="1" customWidth="1"/>
    <col min="5" max="5" width="19.453125" customWidth="1"/>
    <col min="6" max="6" width="19.08984375" bestFit="1" customWidth="1"/>
    <col min="7" max="7" width="15.453125" customWidth="1"/>
    <col min="8" max="8" width="3" hidden="1" customWidth="1"/>
    <col min="9" max="9" width="41.08984375" customWidth="1"/>
    <col min="10" max="10" width="19.54296875" customWidth="1"/>
  </cols>
  <sheetData>
    <row r="1" spans="1:10" ht="30.9" customHeight="1" x14ac:dyDescent="0.65">
      <c r="A1" s="239" t="s">
        <v>176</v>
      </c>
      <c r="B1" s="239"/>
      <c r="C1" s="239"/>
      <c r="D1" s="239"/>
      <c r="E1" s="239"/>
      <c r="F1" s="239"/>
      <c r="G1" s="239"/>
      <c r="H1" s="239"/>
      <c r="I1" s="239"/>
      <c r="J1" s="239"/>
    </row>
    <row r="4" spans="1:10" ht="21" x14ac:dyDescent="0.35">
      <c r="A4" s="1" t="s">
        <v>177</v>
      </c>
      <c r="B4" s="1"/>
      <c r="C4" s="1"/>
    </row>
    <row r="5" spans="1:10" ht="21.5" thickBot="1" x14ac:dyDescent="0.4">
      <c r="A5" s="1"/>
      <c r="B5" s="1"/>
      <c r="C5" s="1"/>
    </row>
    <row r="6" spans="1:10" ht="30.5" thickBot="1" x14ac:dyDescent="0.4">
      <c r="D6" s="33" t="s">
        <v>178</v>
      </c>
      <c r="E6" s="223" t="s">
        <v>179</v>
      </c>
      <c r="F6" s="224"/>
      <c r="G6" s="225"/>
      <c r="H6" s="201"/>
      <c r="I6" s="45" t="s">
        <v>180</v>
      </c>
    </row>
    <row r="7" spans="1:10" ht="15" thickBot="1" x14ac:dyDescent="0.4">
      <c r="C7" s="35" t="s">
        <v>181</v>
      </c>
      <c r="D7" s="144" t="s">
        <v>182</v>
      </c>
      <c r="E7" s="226"/>
      <c r="F7" s="227"/>
      <c r="G7" s="228"/>
      <c r="H7" s="202"/>
      <c r="I7" s="200"/>
    </row>
    <row r="8" spans="1:10" ht="15" thickBot="1" x14ac:dyDescent="0.4">
      <c r="C8" s="35" t="s">
        <v>183</v>
      </c>
      <c r="D8" s="144" t="s">
        <v>184</v>
      </c>
      <c r="E8" s="226"/>
      <c r="F8" s="227"/>
      <c r="G8" s="228"/>
      <c r="H8" s="202"/>
      <c r="I8" s="200"/>
    </row>
    <row r="9" spans="1:10" ht="15" thickBot="1" x14ac:dyDescent="0.4">
      <c r="C9" s="69" t="s">
        <v>185</v>
      </c>
      <c r="D9" s="144" t="s">
        <v>186</v>
      </c>
      <c r="E9" s="226"/>
      <c r="F9" s="227"/>
      <c r="G9" s="228"/>
      <c r="H9" s="202"/>
      <c r="I9" s="200"/>
    </row>
    <row r="12" spans="1:10" ht="21" x14ac:dyDescent="0.35">
      <c r="A12" s="1" t="s">
        <v>187</v>
      </c>
      <c r="B12" s="1"/>
      <c r="C12" s="2"/>
      <c r="D12" s="3"/>
      <c r="E12" s="3"/>
      <c r="F12" s="29"/>
      <c r="G12" s="30"/>
      <c r="H12" s="4"/>
      <c r="I12" s="5"/>
      <c r="J12" s="6"/>
    </row>
    <row r="13" spans="1:10" ht="15" thickBot="1" x14ac:dyDescent="0.4">
      <c r="A13" s="6"/>
      <c r="B13" s="6"/>
      <c r="C13" s="2"/>
      <c r="D13" s="3"/>
      <c r="E13" s="3"/>
      <c r="F13" s="29"/>
      <c r="G13" s="30"/>
      <c r="H13" s="4"/>
      <c r="I13" s="5"/>
      <c r="J13" s="6"/>
    </row>
    <row r="14" spans="1:10" ht="30.5" thickBot="1" x14ac:dyDescent="0.4">
      <c r="A14" s="25" t="s">
        <v>188</v>
      </c>
      <c r="B14" s="26" t="s">
        <v>189</v>
      </c>
      <c r="C14" s="27" t="s">
        <v>190</v>
      </c>
      <c r="D14" s="32" t="s">
        <v>191</v>
      </c>
      <c r="E14" s="33" t="s">
        <v>192</v>
      </c>
      <c r="F14" s="27" t="s">
        <v>193</v>
      </c>
      <c r="G14" s="31" t="s">
        <v>194</v>
      </c>
      <c r="H14" s="28"/>
      <c r="I14" s="27" t="s">
        <v>195</v>
      </c>
      <c r="J14" s="45" t="s">
        <v>180</v>
      </c>
    </row>
    <row r="15" spans="1:10" ht="25" x14ac:dyDescent="0.35">
      <c r="A15" s="241" t="s">
        <v>196</v>
      </c>
      <c r="B15" s="244" t="s">
        <v>197</v>
      </c>
      <c r="C15" s="35" t="s">
        <v>198</v>
      </c>
      <c r="D15" s="61" t="s">
        <v>199</v>
      </c>
      <c r="E15" s="205" t="s">
        <v>200</v>
      </c>
      <c r="F15" s="43" t="str">
        <f>IF(COUNTBLANK(D15:E15)&gt;0,"Not Assessed",IF(OR(D15="Effective",D15="Alternate Control",D15="Not applicable"),"Y","N"))</f>
        <v>Y</v>
      </c>
      <c r="G15" s="229" t="str">
        <f>IF(COUNTIF(F15:F23,"Not Assessed")&gt;0,"Assessment Incomplete",IF(COUNTIF(F15:F23,"N")&gt;0,IF(COUNTIF(F15:F23,"Y")&gt;0,"Partially Implemented","Not Yet Implemented"),"Fully Implemented"))</f>
        <v>Assessment Incomplete</v>
      </c>
      <c r="H15" s="10">
        <f t="shared" ref="H15:H78" si="0">IF(F15="Y", 100%,0%)</f>
        <v>1</v>
      </c>
      <c r="I15" s="20"/>
      <c r="J15" s="15"/>
    </row>
    <row r="16" spans="1:10" x14ac:dyDescent="0.35">
      <c r="A16" s="242"/>
      <c r="B16" s="245"/>
      <c r="C16" s="36" t="s">
        <v>201</v>
      </c>
      <c r="D16" s="62"/>
      <c r="E16" s="206"/>
      <c r="F16" s="43" t="str">
        <f t="shared" ref="F16:F79" si="1">IF(COUNTBLANK(D16:E16)&gt;0,"Not Assessed",IF(OR(D16="Effective",D16="Alternate Control",D16="Not applicable"),"Y","N"))</f>
        <v>Not Assessed</v>
      </c>
      <c r="G16" s="230"/>
      <c r="H16" s="11">
        <f t="shared" si="0"/>
        <v>0</v>
      </c>
      <c r="I16" s="21"/>
      <c r="J16" s="16"/>
    </row>
    <row r="17" spans="1:10" x14ac:dyDescent="0.35">
      <c r="A17" s="242"/>
      <c r="B17" s="245"/>
      <c r="C17" s="36" t="s">
        <v>202</v>
      </c>
      <c r="D17" s="62"/>
      <c r="E17" s="206"/>
      <c r="F17" s="43" t="str">
        <f t="shared" si="1"/>
        <v>Not Assessed</v>
      </c>
      <c r="G17" s="230"/>
      <c r="H17" s="11">
        <f t="shared" si="0"/>
        <v>0</v>
      </c>
      <c r="I17" s="21"/>
      <c r="J17" s="16"/>
    </row>
    <row r="18" spans="1:10" ht="25" x14ac:dyDescent="0.35">
      <c r="A18" s="242"/>
      <c r="B18" s="245"/>
      <c r="C18" s="36" t="s">
        <v>203</v>
      </c>
      <c r="D18" s="62"/>
      <c r="E18" s="206"/>
      <c r="F18" s="43" t="str">
        <f t="shared" si="1"/>
        <v>Not Assessed</v>
      </c>
      <c r="G18" s="230"/>
      <c r="H18" s="11">
        <f t="shared" si="0"/>
        <v>0</v>
      </c>
      <c r="I18" s="21"/>
      <c r="J18" s="16"/>
    </row>
    <row r="19" spans="1:10" ht="25" x14ac:dyDescent="0.35">
      <c r="A19" s="242"/>
      <c r="B19" s="245"/>
      <c r="C19" s="36" t="s">
        <v>204</v>
      </c>
      <c r="D19" s="62"/>
      <c r="E19" s="206"/>
      <c r="F19" s="43" t="str">
        <f t="shared" si="1"/>
        <v>Not Assessed</v>
      </c>
      <c r="G19" s="230"/>
      <c r="H19" s="11">
        <f t="shared" si="0"/>
        <v>0</v>
      </c>
      <c r="I19" s="21"/>
      <c r="J19" s="16"/>
    </row>
    <row r="20" spans="1:10" ht="25" x14ac:dyDescent="0.35">
      <c r="A20" s="242"/>
      <c r="B20" s="245"/>
      <c r="C20" s="36" t="s">
        <v>205</v>
      </c>
      <c r="D20" s="62"/>
      <c r="E20" s="206"/>
      <c r="F20" s="43" t="str">
        <f t="shared" si="1"/>
        <v>Not Assessed</v>
      </c>
      <c r="G20" s="230"/>
      <c r="H20" s="11">
        <f t="shared" si="0"/>
        <v>0</v>
      </c>
      <c r="I20" s="21"/>
      <c r="J20" s="16"/>
    </row>
    <row r="21" spans="1:10" ht="25" x14ac:dyDescent="0.35">
      <c r="A21" s="242"/>
      <c r="B21" s="245"/>
      <c r="C21" s="36" t="s">
        <v>206</v>
      </c>
      <c r="D21" s="62"/>
      <c r="E21" s="206"/>
      <c r="F21" s="43" t="str">
        <f t="shared" si="1"/>
        <v>Not Assessed</v>
      </c>
      <c r="G21" s="230"/>
      <c r="H21" s="11">
        <f t="shared" si="0"/>
        <v>0</v>
      </c>
      <c r="I21" s="21"/>
      <c r="J21" s="16"/>
    </row>
    <row r="22" spans="1:10" x14ac:dyDescent="0.35">
      <c r="A22" s="242"/>
      <c r="B22" s="245"/>
      <c r="C22" s="36" t="s">
        <v>207</v>
      </c>
      <c r="D22" s="62"/>
      <c r="E22" s="206"/>
      <c r="F22" s="43" t="str">
        <f t="shared" si="1"/>
        <v>Not Assessed</v>
      </c>
      <c r="G22" s="230"/>
      <c r="H22" s="11">
        <f t="shared" si="0"/>
        <v>0</v>
      </c>
      <c r="I22" s="21"/>
      <c r="J22" s="16"/>
    </row>
    <row r="23" spans="1:10" ht="25.5" thickBot="1" x14ac:dyDescent="0.4">
      <c r="A23" s="242"/>
      <c r="B23" s="246"/>
      <c r="C23" s="37" t="s">
        <v>208</v>
      </c>
      <c r="D23" s="63"/>
      <c r="E23" s="207"/>
      <c r="F23" s="43" t="str">
        <f t="shared" si="1"/>
        <v>Not Assessed</v>
      </c>
      <c r="G23" s="231"/>
      <c r="H23" s="12">
        <f t="shared" si="0"/>
        <v>0</v>
      </c>
      <c r="I23" s="22"/>
      <c r="J23" s="17"/>
    </row>
    <row r="24" spans="1:10" ht="25" x14ac:dyDescent="0.35">
      <c r="A24" s="242"/>
      <c r="B24" s="244" t="s">
        <v>209</v>
      </c>
      <c r="C24" s="35" t="s">
        <v>210</v>
      </c>
      <c r="D24" s="61"/>
      <c r="E24" s="205"/>
      <c r="F24" s="43" t="str">
        <f t="shared" si="1"/>
        <v>Not Assessed</v>
      </c>
      <c r="G24" s="229" t="str">
        <f>IF(COUNTIF(F15:F25,"Not Assessed")&gt;0,"Assessment Incomplete",IF(COUNTIF(F15:F25,"N")&gt;0,IF(COUNTIF(F15:F25,"Y")&gt;0,"Partially Implemented","Not Yet Implemented"),"Fully Implemented"))</f>
        <v>Assessment Incomplete</v>
      </c>
      <c r="H24" s="10">
        <f t="shared" si="0"/>
        <v>0</v>
      </c>
      <c r="I24" s="20"/>
      <c r="J24" s="15"/>
    </row>
    <row r="25" spans="1:10" ht="25.5" thickBot="1" x14ac:dyDescent="0.4">
      <c r="A25" s="242"/>
      <c r="B25" s="246"/>
      <c r="C25" s="37" t="s">
        <v>211</v>
      </c>
      <c r="D25" s="63"/>
      <c r="E25" s="207"/>
      <c r="F25" s="43" t="str">
        <f t="shared" si="1"/>
        <v>Not Assessed</v>
      </c>
      <c r="G25" s="231"/>
      <c r="H25" s="12">
        <f t="shared" si="0"/>
        <v>0</v>
      </c>
      <c r="I25" s="22"/>
      <c r="J25" s="17"/>
    </row>
    <row r="26" spans="1:10" ht="37.5" x14ac:dyDescent="0.35">
      <c r="A26" s="242"/>
      <c r="B26" s="244" t="s">
        <v>212</v>
      </c>
      <c r="C26" s="35" t="s">
        <v>213</v>
      </c>
      <c r="D26" s="61"/>
      <c r="E26" s="205"/>
      <c r="F26" s="43" t="str">
        <f t="shared" si="1"/>
        <v>Not Assessed</v>
      </c>
      <c r="G26" s="229" t="str">
        <f>IF(COUNTIF(F15:F28,"Not Assessed")&gt;0,"Assessment Incomplete",IF(COUNTIF(F15:F28,"N")&gt;0,IF(COUNTIF(F15:F28,"Y")&gt;0,"Partially Implemented","Not Yet Implemented"),"Fully Implemented"))</f>
        <v>Assessment Incomplete</v>
      </c>
      <c r="H26" s="10">
        <f t="shared" si="0"/>
        <v>0</v>
      </c>
      <c r="I26" s="20"/>
      <c r="J26" s="15"/>
    </row>
    <row r="27" spans="1:10" ht="37.5" x14ac:dyDescent="0.35">
      <c r="A27" s="242"/>
      <c r="B27" s="245"/>
      <c r="C27" s="36" t="s">
        <v>214</v>
      </c>
      <c r="D27" s="62"/>
      <c r="E27" s="206"/>
      <c r="F27" s="43" t="str">
        <f t="shared" si="1"/>
        <v>Not Assessed</v>
      </c>
      <c r="G27" s="230"/>
      <c r="H27" s="11">
        <f t="shared" si="0"/>
        <v>0</v>
      </c>
      <c r="I27" s="21"/>
      <c r="J27" s="16"/>
    </row>
    <row r="28" spans="1:10" ht="25.5" thickBot="1" x14ac:dyDescent="0.4">
      <c r="A28" s="243"/>
      <c r="B28" s="246"/>
      <c r="C28" s="36" t="s">
        <v>215</v>
      </c>
      <c r="D28" s="63"/>
      <c r="E28" s="207"/>
      <c r="F28" s="43" t="str">
        <f t="shared" si="1"/>
        <v>Not Assessed</v>
      </c>
      <c r="G28" s="231"/>
      <c r="H28" s="12">
        <f t="shared" si="0"/>
        <v>0</v>
      </c>
      <c r="I28" s="22"/>
      <c r="J28" s="17"/>
    </row>
    <row r="29" spans="1:10" ht="25.5" customHeight="1" x14ac:dyDescent="0.35">
      <c r="A29" s="235" t="s">
        <v>216</v>
      </c>
      <c r="B29" s="232" t="s">
        <v>197</v>
      </c>
      <c r="C29" s="35" t="s">
        <v>198</v>
      </c>
      <c r="D29" s="61"/>
      <c r="E29" s="205"/>
      <c r="F29" s="43" t="str">
        <f t="shared" si="1"/>
        <v>Not Assessed</v>
      </c>
      <c r="G29" s="229" t="str">
        <f>IF(COUNTIF(F29:F36,"Not Assessed")&gt;0,"Assessment Incomplete",IF(COUNTIF(F29:F36,"N")&gt;0,IF(COUNTIF(F29:F36,"Y")&gt;0,"Partially Implemented","Not Yet Implemented"),"Fully Implemented"))</f>
        <v>Assessment Incomplete</v>
      </c>
      <c r="H29" s="10">
        <f t="shared" si="0"/>
        <v>0</v>
      </c>
      <c r="I29" s="20"/>
      <c r="J29" s="15"/>
    </row>
    <row r="30" spans="1:10" x14ac:dyDescent="0.35">
      <c r="A30" s="236"/>
      <c r="B30" s="233"/>
      <c r="C30" s="36" t="s">
        <v>201</v>
      </c>
      <c r="D30" s="62"/>
      <c r="E30" s="206"/>
      <c r="F30" s="43" t="str">
        <f t="shared" si="1"/>
        <v>Not Assessed</v>
      </c>
      <c r="G30" s="230"/>
      <c r="H30" s="11">
        <f t="shared" si="0"/>
        <v>0</v>
      </c>
      <c r="I30" s="21"/>
      <c r="J30" s="16"/>
    </row>
    <row r="31" spans="1:10" ht="25" x14ac:dyDescent="0.35">
      <c r="A31" s="236"/>
      <c r="B31" s="233"/>
      <c r="C31" s="36" t="s">
        <v>217</v>
      </c>
      <c r="D31" s="62"/>
      <c r="E31" s="206"/>
      <c r="F31" s="43" t="str">
        <f t="shared" si="1"/>
        <v>Not Assessed</v>
      </c>
      <c r="G31" s="230"/>
      <c r="H31" s="11">
        <f t="shared" si="0"/>
        <v>0</v>
      </c>
      <c r="I31" s="21"/>
      <c r="J31" s="16"/>
    </row>
    <row r="32" spans="1:10" ht="25" x14ac:dyDescent="0.35">
      <c r="A32" s="236"/>
      <c r="B32" s="233"/>
      <c r="C32" s="36" t="s">
        <v>218</v>
      </c>
      <c r="D32" s="62"/>
      <c r="E32" s="206"/>
      <c r="F32" s="43" t="str">
        <f t="shared" si="1"/>
        <v>Not Assessed</v>
      </c>
      <c r="G32" s="230"/>
      <c r="H32" s="11">
        <f t="shared" si="0"/>
        <v>0</v>
      </c>
      <c r="I32" s="21"/>
      <c r="J32" s="16"/>
    </row>
    <row r="33" spans="1:10" ht="37.5" x14ac:dyDescent="0.35">
      <c r="A33" s="236"/>
      <c r="B33" s="233"/>
      <c r="C33" s="36" t="s">
        <v>219</v>
      </c>
      <c r="D33" s="62"/>
      <c r="E33" s="206"/>
      <c r="F33" s="43" t="str">
        <f t="shared" si="1"/>
        <v>Not Assessed</v>
      </c>
      <c r="G33" s="230"/>
      <c r="H33" s="11">
        <f t="shared" si="0"/>
        <v>0</v>
      </c>
      <c r="I33" s="21"/>
      <c r="J33" s="16"/>
    </row>
    <row r="34" spans="1:10" ht="37.5" x14ac:dyDescent="0.35">
      <c r="A34" s="236"/>
      <c r="B34" s="233"/>
      <c r="C34" s="36" t="s">
        <v>220</v>
      </c>
      <c r="D34" s="62"/>
      <c r="E34" s="206"/>
      <c r="F34" s="43" t="str">
        <f t="shared" si="1"/>
        <v>Not Assessed</v>
      </c>
      <c r="G34" s="230"/>
      <c r="H34" s="11">
        <f t="shared" si="0"/>
        <v>0</v>
      </c>
      <c r="I34" s="21"/>
      <c r="J34" s="16"/>
    </row>
    <row r="35" spans="1:10" ht="25" x14ac:dyDescent="0.35">
      <c r="A35" s="236"/>
      <c r="B35" s="233"/>
      <c r="C35" s="36" t="s">
        <v>221</v>
      </c>
      <c r="D35" s="62"/>
      <c r="E35" s="206"/>
      <c r="F35" s="43" t="str">
        <f t="shared" si="1"/>
        <v>Not Assessed</v>
      </c>
      <c r="G35" s="230"/>
      <c r="H35" s="11">
        <f t="shared" si="0"/>
        <v>0</v>
      </c>
      <c r="I35" s="21"/>
      <c r="J35" s="16"/>
    </row>
    <row r="36" spans="1:10" ht="15" thickBot="1" x14ac:dyDescent="0.4">
      <c r="A36" s="236"/>
      <c r="B36" s="234"/>
      <c r="C36" s="37" t="s">
        <v>222</v>
      </c>
      <c r="D36" s="63"/>
      <c r="E36" s="207"/>
      <c r="F36" s="43" t="str">
        <f t="shared" si="1"/>
        <v>Not Assessed</v>
      </c>
      <c r="G36" s="231"/>
      <c r="H36" s="12">
        <f t="shared" si="0"/>
        <v>0</v>
      </c>
      <c r="I36" s="22"/>
      <c r="J36" s="17"/>
    </row>
    <row r="37" spans="1:10" ht="15" customHeight="1" x14ac:dyDescent="0.35">
      <c r="A37" s="236"/>
      <c r="B37" s="232" t="s">
        <v>212</v>
      </c>
      <c r="C37" s="35" t="s">
        <v>223</v>
      </c>
      <c r="D37" s="61"/>
      <c r="E37" s="205"/>
      <c r="F37" s="43" t="str">
        <f t="shared" si="1"/>
        <v>Not Assessed</v>
      </c>
      <c r="G37" s="229" t="str">
        <f>IF(COUNTIF(F29:F45,"Not Assessed")&gt;0,"Assessment Incomplete",IF(COUNTIF(F29:F45,"N")&gt;0,IF(COUNTIF(F29:F45,"Y")&gt;0,"Partially Implemented","Not Yet Implemented"),"Fully Implemented"))</f>
        <v>Assessment Incomplete</v>
      </c>
      <c r="H37" s="10">
        <f t="shared" si="0"/>
        <v>0</v>
      </c>
      <c r="I37" s="20"/>
      <c r="J37" s="15"/>
    </row>
    <row r="38" spans="1:10" x14ac:dyDescent="0.35">
      <c r="A38" s="236"/>
      <c r="B38" s="233"/>
      <c r="C38" s="36" t="s">
        <v>224</v>
      </c>
      <c r="D38" s="62"/>
      <c r="E38" s="206"/>
      <c r="F38" s="43" t="str">
        <f t="shared" si="1"/>
        <v>Not Assessed</v>
      </c>
      <c r="G38" s="230"/>
      <c r="H38" s="11">
        <f t="shared" si="0"/>
        <v>0</v>
      </c>
      <c r="I38" s="21"/>
      <c r="J38" s="16"/>
    </row>
    <row r="39" spans="1:10" ht="37.5" x14ac:dyDescent="0.35">
      <c r="A39" s="236"/>
      <c r="B39" s="233"/>
      <c r="C39" s="36" t="s">
        <v>225</v>
      </c>
      <c r="D39" s="62"/>
      <c r="E39" s="206"/>
      <c r="F39" s="43" t="str">
        <f t="shared" si="1"/>
        <v>Not Assessed</v>
      </c>
      <c r="G39" s="230"/>
      <c r="H39" s="11">
        <f t="shared" si="0"/>
        <v>0</v>
      </c>
      <c r="I39" s="21"/>
      <c r="J39" s="16"/>
    </row>
    <row r="40" spans="1:10" ht="37.5" x14ac:dyDescent="0.35">
      <c r="A40" s="236"/>
      <c r="B40" s="233"/>
      <c r="C40" s="36" t="s">
        <v>226</v>
      </c>
      <c r="D40" s="62"/>
      <c r="E40" s="206"/>
      <c r="F40" s="43" t="str">
        <f t="shared" si="1"/>
        <v>Not Assessed</v>
      </c>
      <c r="G40" s="230"/>
      <c r="H40" s="11">
        <f t="shared" si="0"/>
        <v>0</v>
      </c>
      <c r="I40" s="21"/>
      <c r="J40" s="16"/>
    </row>
    <row r="41" spans="1:10" ht="25" x14ac:dyDescent="0.35">
      <c r="A41" s="236"/>
      <c r="B41" s="233"/>
      <c r="C41" s="36" t="s">
        <v>227</v>
      </c>
      <c r="D41" s="62"/>
      <c r="E41" s="206"/>
      <c r="F41" s="43" t="str">
        <f t="shared" si="1"/>
        <v>Not Assessed</v>
      </c>
      <c r="G41" s="230"/>
      <c r="H41" s="11">
        <f t="shared" si="0"/>
        <v>0</v>
      </c>
      <c r="I41" s="21"/>
      <c r="J41" s="16"/>
    </row>
    <row r="42" spans="1:10" ht="25" x14ac:dyDescent="0.35">
      <c r="A42" s="236"/>
      <c r="B42" s="233"/>
      <c r="C42" s="36" t="s">
        <v>228</v>
      </c>
      <c r="D42" s="62"/>
      <c r="E42" s="206"/>
      <c r="F42" s="43" t="str">
        <f t="shared" si="1"/>
        <v>Not Assessed</v>
      </c>
      <c r="G42" s="230"/>
      <c r="H42" s="11">
        <f t="shared" si="0"/>
        <v>0</v>
      </c>
      <c r="I42" s="21"/>
      <c r="J42" s="16"/>
    </row>
    <row r="43" spans="1:10" ht="25" x14ac:dyDescent="0.35">
      <c r="A43" s="236"/>
      <c r="B43" s="233"/>
      <c r="C43" s="36" t="s">
        <v>229</v>
      </c>
      <c r="D43" s="62"/>
      <c r="E43" s="206"/>
      <c r="F43" s="43" t="str">
        <f t="shared" si="1"/>
        <v>Not Assessed</v>
      </c>
      <c r="G43" s="230"/>
      <c r="H43" s="11">
        <f t="shared" si="0"/>
        <v>0</v>
      </c>
      <c r="I43" s="21"/>
      <c r="J43" s="16"/>
    </row>
    <row r="44" spans="1:10" ht="25" x14ac:dyDescent="0.35">
      <c r="A44" s="236"/>
      <c r="B44" s="233"/>
      <c r="C44" s="36" t="s">
        <v>230</v>
      </c>
      <c r="D44" s="62"/>
      <c r="E44" s="206"/>
      <c r="F44" s="43" t="str">
        <f t="shared" si="1"/>
        <v>Not Assessed</v>
      </c>
      <c r="G44" s="230"/>
      <c r="H44" s="11">
        <f t="shared" si="0"/>
        <v>0</v>
      </c>
      <c r="I44" s="21"/>
      <c r="J44" s="16"/>
    </row>
    <row r="45" spans="1:10" ht="15" thickBot="1" x14ac:dyDescent="0.4">
      <c r="A45" s="237"/>
      <c r="B45" s="234"/>
      <c r="C45" s="37" t="s">
        <v>231</v>
      </c>
      <c r="D45" s="63"/>
      <c r="E45" s="207"/>
      <c r="F45" s="43" t="str">
        <f t="shared" si="1"/>
        <v>Not Assessed</v>
      </c>
      <c r="G45" s="231"/>
      <c r="H45" s="12">
        <f t="shared" si="0"/>
        <v>0</v>
      </c>
      <c r="I45" s="22"/>
      <c r="J45" s="17"/>
    </row>
    <row r="46" spans="1:10" ht="25" x14ac:dyDescent="0.35">
      <c r="A46" s="235" t="s">
        <v>232</v>
      </c>
      <c r="B46" s="232" t="s">
        <v>197</v>
      </c>
      <c r="C46" s="35" t="s">
        <v>233</v>
      </c>
      <c r="D46" s="61"/>
      <c r="E46" s="205"/>
      <c r="F46" s="43" t="str">
        <f t="shared" si="1"/>
        <v>Not Assessed</v>
      </c>
      <c r="G46" s="229" t="str">
        <f>IF(COUNTIF(F46:F52,"Not Assessed")&gt;0,"Assessment Incomplete",IF(COUNTIF(F46:F52,"N")&gt;0,IF(COUNTIF(F46:F52,"Y")&gt;0,"Partially Implemented","Not Yet Implemented"),"Fully Implemented"))</f>
        <v>Assessment Incomplete</v>
      </c>
      <c r="H46" s="10">
        <f t="shared" si="0"/>
        <v>0</v>
      </c>
      <c r="I46" s="20"/>
      <c r="J46" s="15"/>
    </row>
    <row r="47" spans="1:10" ht="25" x14ac:dyDescent="0.35">
      <c r="A47" s="236"/>
      <c r="B47" s="233"/>
      <c r="C47" s="36" t="s">
        <v>234</v>
      </c>
      <c r="D47" s="62"/>
      <c r="E47" s="206"/>
      <c r="F47" s="43" t="str">
        <f t="shared" si="1"/>
        <v>Not Assessed</v>
      </c>
      <c r="G47" s="230"/>
      <c r="H47" s="11">
        <f t="shared" si="0"/>
        <v>0</v>
      </c>
      <c r="I47" s="21"/>
      <c r="J47" s="16"/>
    </row>
    <row r="48" spans="1:10" ht="25" x14ac:dyDescent="0.35">
      <c r="A48" s="236"/>
      <c r="B48" s="233"/>
      <c r="C48" s="36" t="s">
        <v>235</v>
      </c>
      <c r="D48" s="62"/>
      <c r="E48" s="206"/>
      <c r="F48" s="43" t="str">
        <f t="shared" si="1"/>
        <v>Not Assessed</v>
      </c>
      <c r="G48" s="230"/>
      <c r="H48" s="11">
        <f t="shared" si="0"/>
        <v>0</v>
      </c>
      <c r="I48" s="21"/>
      <c r="J48" s="16"/>
    </row>
    <row r="49" spans="1:10" ht="25" x14ac:dyDescent="0.35">
      <c r="A49" s="236"/>
      <c r="B49" s="233"/>
      <c r="C49" s="36" t="s">
        <v>236</v>
      </c>
      <c r="D49" s="62"/>
      <c r="E49" s="206"/>
      <c r="F49" s="43" t="str">
        <f t="shared" si="1"/>
        <v>Not Assessed</v>
      </c>
      <c r="G49" s="230"/>
      <c r="H49" s="11">
        <f t="shared" si="0"/>
        <v>0</v>
      </c>
      <c r="I49" s="21"/>
      <c r="J49" s="16"/>
    </row>
    <row r="50" spans="1:10" ht="25" x14ac:dyDescent="0.35">
      <c r="A50" s="236"/>
      <c r="B50" s="233"/>
      <c r="C50" s="36" t="s">
        <v>237</v>
      </c>
      <c r="D50" s="62"/>
      <c r="E50" s="206"/>
      <c r="F50" s="43" t="str">
        <f t="shared" si="1"/>
        <v>Not Assessed</v>
      </c>
      <c r="G50" s="230"/>
      <c r="H50" s="11">
        <f t="shared" si="0"/>
        <v>0</v>
      </c>
      <c r="I50" s="21"/>
      <c r="J50" s="16"/>
    </row>
    <row r="51" spans="1:10" ht="25" x14ac:dyDescent="0.35">
      <c r="A51" s="236"/>
      <c r="B51" s="233"/>
      <c r="C51" s="36" t="s">
        <v>238</v>
      </c>
      <c r="D51" s="62"/>
      <c r="E51" s="206"/>
      <c r="F51" s="43" t="str">
        <f t="shared" si="1"/>
        <v>Not Assessed</v>
      </c>
      <c r="G51" s="230"/>
      <c r="H51" s="11">
        <f t="shared" si="0"/>
        <v>0</v>
      </c>
      <c r="I51" s="21"/>
      <c r="J51" s="16"/>
    </row>
    <row r="52" spans="1:10" ht="25.5" thickBot="1" x14ac:dyDescent="0.4">
      <c r="A52" s="236"/>
      <c r="B52" s="234"/>
      <c r="C52" s="37" t="s">
        <v>239</v>
      </c>
      <c r="D52" s="63"/>
      <c r="E52" s="207"/>
      <c r="F52" s="43" t="str">
        <f t="shared" si="1"/>
        <v>Not Assessed</v>
      </c>
      <c r="G52" s="231"/>
      <c r="H52" s="12">
        <f t="shared" si="0"/>
        <v>0</v>
      </c>
      <c r="I52" s="22"/>
      <c r="J52" s="17"/>
    </row>
    <row r="53" spans="1:10" ht="15" customHeight="1" x14ac:dyDescent="0.35">
      <c r="A53" s="236"/>
      <c r="B53" s="232" t="s">
        <v>209</v>
      </c>
      <c r="C53" s="35" t="s">
        <v>240</v>
      </c>
      <c r="D53" s="61"/>
      <c r="E53" s="205"/>
      <c r="F53" s="43" t="str">
        <f t="shared" si="1"/>
        <v>Not Assessed</v>
      </c>
      <c r="G53" s="229" t="str">
        <f>IF(COUNTIF(F46:F64,"Not Assessed")&gt;0,"Assessment Incomplete",IF(COUNTIF(F46:F64,"N")&gt;0,IF(COUNTIF(F46:F64,"Y")&gt;0,"Partially Implemented","Not Yet Implemented"),"Fully Implemented"))</f>
        <v>Assessment Incomplete</v>
      </c>
      <c r="H53" s="10">
        <f t="shared" si="0"/>
        <v>0</v>
      </c>
      <c r="I53" s="20"/>
      <c r="J53" s="15"/>
    </row>
    <row r="54" spans="1:10" x14ac:dyDescent="0.35">
      <c r="A54" s="236"/>
      <c r="B54" s="233"/>
      <c r="C54" s="36" t="s">
        <v>241</v>
      </c>
      <c r="D54" s="62"/>
      <c r="E54" s="206"/>
      <c r="F54" s="43" t="str">
        <f t="shared" si="1"/>
        <v>Not Assessed</v>
      </c>
      <c r="G54" s="230"/>
      <c r="H54" s="11">
        <f t="shared" si="0"/>
        <v>0</v>
      </c>
      <c r="I54" s="21"/>
      <c r="J54" s="16"/>
    </row>
    <row r="55" spans="1:10" x14ac:dyDescent="0.35">
      <c r="A55" s="236"/>
      <c r="B55" s="233"/>
      <c r="C55" s="36" t="s">
        <v>242</v>
      </c>
      <c r="D55" s="62"/>
      <c r="E55" s="206"/>
      <c r="F55" s="43" t="str">
        <f t="shared" si="1"/>
        <v>Not Assessed</v>
      </c>
      <c r="G55" s="230"/>
      <c r="H55" s="11">
        <f t="shared" si="0"/>
        <v>0</v>
      </c>
      <c r="I55" s="21"/>
      <c r="J55" s="16"/>
    </row>
    <row r="56" spans="1:10" ht="25" x14ac:dyDescent="0.35">
      <c r="A56" s="236"/>
      <c r="B56" s="233"/>
      <c r="C56" s="36" t="s">
        <v>243</v>
      </c>
      <c r="D56" s="62"/>
      <c r="E56" s="206"/>
      <c r="F56" s="43" t="str">
        <f t="shared" si="1"/>
        <v>Not Assessed</v>
      </c>
      <c r="G56" s="230"/>
      <c r="H56" s="11">
        <f t="shared" si="0"/>
        <v>0</v>
      </c>
      <c r="I56" s="21"/>
      <c r="J56" s="16"/>
    </row>
    <row r="57" spans="1:10" x14ac:dyDescent="0.35">
      <c r="A57" s="236"/>
      <c r="B57" s="233"/>
      <c r="C57" s="36" t="s">
        <v>244</v>
      </c>
      <c r="D57" s="62"/>
      <c r="E57" s="206"/>
      <c r="F57" s="43" t="str">
        <f t="shared" si="1"/>
        <v>Not Assessed</v>
      </c>
      <c r="G57" s="230"/>
      <c r="H57" s="11">
        <f t="shared" si="0"/>
        <v>0</v>
      </c>
      <c r="I57" s="21"/>
      <c r="J57" s="16"/>
    </row>
    <row r="58" spans="1:10" x14ac:dyDescent="0.35">
      <c r="A58" s="236"/>
      <c r="B58" s="233"/>
      <c r="C58" s="36" t="s">
        <v>245</v>
      </c>
      <c r="D58" s="62"/>
      <c r="E58" s="206"/>
      <c r="F58" s="43" t="str">
        <f t="shared" si="1"/>
        <v>Not Assessed</v>
      </c>
      <c r="G58" s="230"/>
      <c r="H58" s="11">
        <f t="shared" si="0"/>
        <v>0</v>
      </c>
      <c r="I58" s="21"/>
      <c r="J58" s="16"/>
    </row>
    <row r="59" spans="1:10" x14ac:dyDescent="0.35">
      <c r="A59" s="236"/>
      <c r="B59" s="233"/>
      <c r="C59" s="36" t="s">
        <v>246</v>
      </c>
      <c r="D59" s="62"/>
      <c r="E59" s="206"/>
      <c r="F59" s="43" t="str">
        <f t="shared" si="1"/>
        <v>Not Assessed</v>
      </c>
      <c r="G59" s="230"/>
      <c r="H59" s="11">
        <f t="shared" si="0"/>
        <v>0</v>
      </c>
      <c r="I59" s="21"/>
      <c r="J59" s="16"/>
    </row>
    <row r="60" spans="1:10" x14ac:dyDescent="0.35">
      <c r="A60" s="236"/>
      <c r="B60" s="233"/>
      <c r="C60" s="36" t="s">
        <v>247</v>
      </c>
      <c r="D60" s="62"/>
      <c r="E60" s="206"/>
      <c r="F60" s="43" t="str">
        <f t="shared" si="1"/>
        <v>Not Assessed</v>
      </c>
      <c r="G60" s="230"/>
      <c r="H60" s="11">
        <f t="shared" si="0"/>
        <v>0</v>
      </c>
      <c r="I60" s="21"/>
      <c r="J60" s="16"/>
    </row>
    <row r="61" spans="1:10" x14ac:dyDescent="0.35">
      <c r="A61" s="236"/>
      <c r="B61" s="233"/>
      <c r="C61" s="36" t="s">
        <v>248</v>
      </c>
      <c r="D61" s="62"/>
      <c r="E61" s="206"/>
      <c r="F61" s="43" t="str">
        <f t="shared" si="1"/>
        <v>Not Assessed</v>
      </c>
      <c r="G61" s="230"/>
      <c r="H61" s="11">
        <f t="shared" si="0"/>
        <v>0</v>
      </c>
      <c r="I61" s="21"/>
      <c r="J61" s="16"/>
    </row>
    <row r="62" spans="1:10" ht="25" x14ac:dyDescent="0.35">
      <c r="A62" s="236"/>
      <c r="B62" s="233"/>
      <c r="C62" s="36" t="s">
        <v>249</v>
      </c>
      <c r="D62" s="62"/>
      <c r="E62" s="206"/>
      <c r="F62" s="43" t="str">
        <f t="shared" si="1"/>
        <v>Not Assessed</v>
      </c>
      <c r="G62" s="230"/>
      <c r="H62" s="11">
        <f t="shared" si="0"/>
        <v>0</v>
      </c>
      <c r="I62" s="21"/>
      <c r="J62" s="16"/>
    </row>
    <row r="63" spans="1:10" x14ac:dyDescent="0.35">
      <c r="A63" s="236"/>
      <c r="B63" s="233"/>
      <c r="C63" s="36" t="s">
        <v>250</v>
      </c>
      <c r="D63" s="62"/>
      <c r="E63" s="206"/>
      <c r="F63" s="43" t="str">
        <f t="shared" si="1"/>
        <v>Not Assessed</v>
      </c>
      <c r="G63" s="230"/>
      <c r="H63" s="11">
        <f t="shared" si="0"/>
        <v>0</v>
      </c>
      <c r="I63" s="21"/>
      <c r="J63" s="16"/>
    </row>
    <row r="64" spans="1:10" ht="15" thickBot="1" x14ac:dyDescent="0.4">
      <c r="A64" s="236"/>
      <c r="B64" s="234"/>
      <c r="C64" s="37" t="s">
        <v>251</v>
      </c>
      <c r="D64" s="63"/>
      <c r="E64" s="207"/>
      <c r="F64" s="43" t="str">
        <f t="shared" si="1"/>
        <v>Not Assessed</v>
      </c>
      <c r="G64" s="231"/>
      <c r="H64" s="12">
        <f t="shared" si="0"/>
        <v>0</v>
      </c>
      <c r="I64" s="22"/>
      <c r="J64" s="17"/>
    </row>
    <row r="65" spans="1:10" ht="15" customHeight="1" x14ac:dyDescent="0.35">
      <c r="A65" s="236"/>
      <c r="B65" s="232" t="s">
        <v>212</v>
      </c>
      <c r="C65" s="35" t="s">
        <v>252</v>
      </c>
      <c r="D65" s="61"/>
      <c r="E65" s="205"/>
      <c r="F65" s="43" t="str">
        <f t="shared" si="1"/>
        <v>Not Assessed</v>
      </c>
      <c r="G65" s="229" t="str">
        <f>IF(COUNTIF(F46:F69,"Not Assessed")&gt;0,"Assessment Incomplete",IF(COUNTIF(F46:F69,"N")&gt;0,IF(COUNTIF(F46:F69,"Y")&gt;0,"Partially Implemented","Not Yet Implemented"),"Fully Implemented"))</f>
        <v>Assessment Incomplete</v>
      </c>
      <c r="H65" s="10">
        <f t="shared" si="0"/>
        <v>0</v>
      </c>
      <c r="I65" s="20"/>
      <c r="J65" s="15"/>
    </row>
    <row r="66" spans="1:10" x14ac:dyDescent="0.35">
      <c r="A66" s="236"/>
      <c r="B66" s="233"/>
      <c r="C66" s="36" t="s">
        <v>253</v>
      </c>
      <c r="D66" s="62"/>
      <c r="E66" s="206"/>
      <c r="F66" s="43" t="str">
        <f t="shared" si="1"/>
        <v>Not Assessed</v>
      </c>
      <c r="G66" s="230"/>
      <c r="H66" s="11">
        <f t="shared" si="0"/>
        <v>0</v>
      </c>
      <c r="I66" s="21"/>
      <c r="J66" s="16"/>
    </row>
    <row r="67" spans="1:10" x14ac:dyDescent="0.35">
      <c r="A67" s="236"/>
      <c r="B67" s="233"/>
      <c r="C67" s="36" t="s">
        <v>254</v>
      </c>
      <c r="D67" s="62"/>
      <c r="E67" s="206"/>
      <c r="F67" s="43" t="str">
        <f t="shared" si="1"/>
        <v>Not Assessed</v>
      </c>
      <c r="G67" s="230"/>
      <c r="H67" s="11">
        <f t="shared" si="0"/>
        <v>0</v>
      </c>
      <c r="I67" s="21"/>
      <c r="J67" s="16"/>
    </row>
    <row r="68" spans="1:10" x14ac:dyDescent="0.35">
      <c r="A68" s="236"/>
      <c r="B68" s="233"/>
      <c r="C68" s="36" t="s">
        <v>255</v>
      </c>
      <c r="D68" s="62"/>
      <c r="E68" s="206"/>
      <c r="F68" s="43" t="str">
        <f t="shared" si="1"/>
        <v>Not Assessed</v>
      </c>
      <c r="G68" s="230"/>
      <c r="H68" s="11">
        <f t="shared" si="0"/>
        <v>0</v>
      </c>
      <c r="I68" s="21"/>
      <c r="J68" s="16"/>
    </row>
    <row r="69" spans="1:10" ht="15" thickBot="1" x14ac:dyDescent="0.4">
      <c r="A69" s="237"/>
      <c r="B69" s="234"/>
      <c r="C69" s="37" t="s">
        <v>256</v>
      </c>
      <c r="D69" s="63"/>
      <c r="E69" s="207"/>
      <c r="F69" s="43" t="str">
        <f t="shared" si="1"/>
        <v>Not Assessed</v>
      </c>
      <c r="G69" s="230"/>
      <c r="H69" s="12">
        <f t="shared" si="0"/>
        <v>0</v>
      </c>
      <c r="I69" s="22"/>
      <c r="J69" s="17"/>
    </row>
    <row r="70" spans="1:10" x14ac:dyDescent="0.35">
      <c r="A70" s="235" t="s">
        <v>257</v>
      </c>
      <c r="B70" s="232" t="s">
        <v>197</v>
      </c>
      <c r="C70" s="35" t="s">
        <v>258</v>
      </c>
      <c r="D70" s="61"/>
      <c r="E70" s="205"/>
      <c r="F70" s="43" t="str">
        <f t="shared" si="1"/>
        <v>Not Assessed</v>
      </c>
      <c r="G70" s="229" t="str">
        <f>IF(COUNTIF(F70:F76,"Not Assessed")&gt;0,"Assessment Incomplete",IF(COUNTIF(F70:F76,"N")&gt;0,IF(COUNTIF(F70:F76,"Y")&gt;0,"Partially Implemented","Not Yet Implemented"),"Fully Implemented"))</f>
        <v>Assessment Incomplete</v>
      </c>
      <c r="H70" s="10">
        <f t="shared" si="0"/>
        <v>0</v>
      </c>
      <c r="I70" s="20"/>
      <c r="J70" s="15"/>
    </row>
    <row r="71" spans="1:10" x14ac:dyDescent="0.35">
      <c r="A71" s="236"/>
      <c r="B71" s="233"/>
      <c r="C71" s="36" t="s">
        <v>259</v>
      </c>
      <c r="D71" s="62"/>
      <c r="E71" s="206"/>
      <c r="F71" s="43" t="str">
        <f t="shared" si="1"/>
        <v>Not Assessed</v>
      </c>
      <c r="G71" s="230"/>
      <c r="H71" s="11">
        <f t="shared" si="0"/>
        <v>0</v>
      </c>
      <c r="I71" s="21"/>
      <c r="J71" s="16"/>
    </row>
    <row r="72" spans="1:10" ht="25" x14ac:dyDescent="0.35">
      <c r="A72" s="236"/>
      <c r="B72" s="233"/>
      <c r="C72" s="36" t="s">
        <v>260</v>
      </c>
      <c r="D72" s="62"/>
      <c r="E72" s="206"/>
      <c r="F72" s="43" t="str">
        <f t="shared" si="1"/>
        <v>Not Assessed</v>
      </c>
      <c r="G72" s="230"/>
      <c r="H72" s="11">
        <f t="shared" si="0"/>
        <v>0</v>
      </c>
      <c r="I72" s="21"/>
      <c r="J72" s="16"/>
    </row>
    <row r="73" spans="1:10" ht="25" x14ac:dyDescent="0.35">
      <c r="A73" s="236"/>
      <c r="B73" s="233"/>
      <c r="C73" s="36" t="s">
        <v>261</v>
      </c>
      <c r="D73" s="62"/>
      <c r="E73" s="206"/>
      <c r="F73" s="43" t="str">
        <f t="shared" si="1"/>
        <v>Not Assessed</v>
      </c>
      <c r="G73" s="230"/>
      <c r="H73" s="11">
        <f t="shared" si="0"/>
        <v>0</v>
      </c>
      <c r="I73" s="21"/>
      <c r="J73" s="16"/>
    </row>
    <row r="74" spans="1:10" x14ac:dyDescent="0.35">
      <c r="A74" s="236"/>
      <c r="B74" s="233"/>
      <c r="C74" s="36" t="s">
        <v>262</v>
      </c>
      <c r="D74" s="62"/>
      <c r="E74" s="206"/>
      <c r="F74" s="43" t="str">
        <f t="shared" si="1"/>
        <v>Not Assessed</v>
      </c>
      <c r="G74" s="230"/>
      <c r="H74" s="11">
        <f t="shared" si="0"/>
        <v>0</v>
      </c>
      <c r="I74" s="21"/>
      <c r="J74" s="16"/>
    </row>
    <row r="75" spans="1:10" x14ac:dyDescent="0.35">
      <c r="A75" s="236"/>
      <c r="B75" s="233"/>
      <c r="C75" s="36" t="s">
        <v>263</v>
      </c>
      <c r="D75" s="62"/>
      <c r="E75" s="206"/>
      <c r="F75" s="43" t="str">
        <f t="shared" si="1"/>
        <v>Not Assessed</v>
      </c>
      <c r="G75" s="230"/>
      <c r="H75" s="11">
        <f t="shared" si="0"/>
        <v>0</v>
      </c>
      <c r="I75" s="21"/>
      <c r="J75" s="16"/>
    </row>
    <row r="76" spans="1:10" ht="15" thickBot="1" x14ac:dyDescent="0.4">
      <c r="A76" s="236"/>
      <c r="B76" s="234"/>
      <c r="C76" s="37" t="s">
        <v>264</v>
      </c>
      <c r="D76" s="63"/>
      <c r="E76" s="207"/>
      <c r="F76" s="43" t="str">
        <f t="shared" si="1"/>
        <v>Not Assessed</v>
      </c>
      <c r="G76" s="231"/>
      <c r="H76" s="12">
        <f t="shared" si="0"/>
        <v>0</v>
      </c>
      <c r="I76" s="22"/>
      <c r="J76" s="17"/>
    </row>
    <row r="77" spans="1:10" ht="15" customHeight="1" x14ac:dyDescent="0.35">
      <c r="A77" s="236"/>
      <c r="B77" s="232" t="s">
        <v>209</v>
      </c>
      <c r="C77" s="35" t="s">
        <v>265</v>
      </c>
      <c r="D77" s="61"/>
      <c r="E77" s="205"/>
      <c r="F77" s="43" t="str">
        <f t="shared" si="1"/>
        <v>Not Assessed</v>
      </c>
      <c r="G77" s="229" t="str">
        <f>IF(COUNTIF(F70:F89,"Not Assessed")&gt;0,"Assessment Incomplete",IF(COUNTIF(F70:F89,"N")&gt;0,IF(COUNTIF(F70:F89,"Y")&gt;0,"Partially Implemented","Not Yet Implemented"),"Fully Implemented"))</f>
        <v>Assessment Incomplete</v>
      </c>
      <c r="H77" s="10">
        <f t="shared" si="0"/>
        <v>0</v>
      </c>
      <c r="I77" s="20"/>
      <c r="J77" s="15"/>
    </row>
    <row r="78" spans="1:10" x14ac:dyDescent="0.35">
      <c r="A78" s="236"/>
      <c r="B78" s="233"/>
      <c r="C78" s="36" t="s">
        <v>266</v>
      </c>
      <c r="D78" s="62"/>
      <c r="E78" s="206"/>
      <c r="F78" s="43" t="str">
        <f t="shared" si="1"/>
        <v>Not Assessed</v>
      </c>
      <c r="G78" s="230"/>
      <c r="H78" s="11">
        <f t="shared" si="0"/>
        <v>0</v>
      </c>
      <c r="I78" s="21"/>
      <c r="J78" s="16"/>
    </row>
    <row r="79" spans="1:10" x14ac:dyDescent="0.35">
      <c r="A79" s="236"/>
      <c r="B79" s="233"/>
      <c r="C79" s="36" t="s">
        <v>267</v>
      </c>
      <c r="D79" s="62"/>
      <c r="E79" s="206"/>
      <c r="F79" s="43" t="str">
        <f t="shared" si="1"/>
        <v>Not Assessed</v>
      </c>
      <c r="G79" s="230"/>
      <c r="H79" s="11">
        <f t="shared" ref="H79:H98" si="2">IF(F79="Y", 100%,0%)</f>
        <v>0</v>
      </c>
      <c r="I79" s="21"/>
      <c r="J79" s="16"/>
    </row>
    <row r="80" spans="1:10" x14ac:dyDescent="0.35">
      <c r="A80" s="236"/>
      <c r="B80" s="233"/>
      <c r="C80" s="36" t="s">
        <v>268</v>
      </c>
      <c r="D80" s="62"/>
      <c r="E80" s="206"/>
      <c r="F80" s="43" t="str">
        <f t="shared" ref="F80:F143" si="3">IF(COUNTBLANK(D80:E80)&gt;0,"Not Assessed",IF(OR(D80="Effective",D80="Alternate Control",D80="Not applicable"),"Y","N"))</f>
        <v>Not Assessed</v>
      </c>
      <c r="G80" s="230"/>
      <c r="H80" s="11">
        <f t="shared" si="2"/>
        <v>0</v>
      </c>
      <c r="I80" s="21"/>
      <c r="J80" s="16"/>
    </row>
    <row r="81" spans="1:10" ht="25" x14ac:dyDescent="0.35">
      <c r="A81" s="236"/>
      <c r="B81" s="233"/>
      <c r="C81" s="36" t="s">
        <v>269</v>
      </c>
      <c r="D81" s="62"/>
      <c r="E81" s="206"/>
      <c r="F81" s="43" t="str">
        <f t="shared" si="3"/>
        <v>Not Assessed</v>
      </c>
      <c r="G81" s="230"/>
      <c r="H81" s="11">
        <f t="shared" si="2"/>
        <v>0</v>
      </c>
      <c r="I81" s="21"/>
      <c r="J81" s="16"/>
    </row>
    <row r="82" spans="1:10" x14ac:dyDescent="0.35">
      <c r="A82" s="236"/>
      <c r="B82" s="233"/>
      <c r="C82" s="36" t="s">
        <v>270</v>
      </c>
      <c r="D82" s="62"/>
      <c r="E82" s="206"/>
      <c r="F82" s="43" t="str">
        <f t="shared" si="3"/>
        <v>Not Assessed</v>
      </c>
      <c r="G82" s="230"/>
      <c r="H82" s="11">
        <f t="shared" si="2"/>
        <v>0</v>
      </c>
      <c r="I82" s="21"/>
      <c r="J82" s="16"/>
    </row>
    <row r="83" spans="1:10" x14ac:dyDescent="0.35">
      <c r="A83" s="236"/>
      <c r="B83" s="233"/>
      <c r="C83" s="36" t="s">
        <v>271</v>
      </c>
      <c r="D83" s="62"/>
      <c r="E83" s="206"/>
      <c r="F83" s="43" t="str">
        <f t="shared" si="3"/>
        <v>Not Assessed</v>
      </c>
      <c r="G83" s="230"/>
      <c r="H83" s="11">
        <f t="shared" si="2"/>
        <v>0</v>
      </c>
      <c r="I83" s="21"/>
      <c r="J83" s="16"/>
    </row>
    <row r="84" spans="1:10" x14ac:dyDescent="0.35">
      <c r="A84" s="236"/>
      <c r="B84" s="233"/>
      <c r="C84" s="36" t="s">
        <v>246</v>
      </c>
      <c r="D84" s="62"/>
      <c r="E84" s="206"/>
      <c r="F84" s="43" t="str">
        <f t="shared" si="3"/>
        <v>Not Assessed</v>
      </c>
      <c r="G84" s="230"/>
      <c r="H84" s="11">
        <f t="shared" si="2"/>
        <v>0</v>
      </c>
      <c r="I84" s="21"/>
      <c r="J84" s="16"/>
    </row>
    <row r="85" spans="1:10" x14ac:dyDescent="0.35">
      <c r="A85" s="236"/>
      <c r="B85" s="233"/>
      <c r="C85" s="36" t="s">
        <v>247</v>
      </c>
      <c r="D85" s="62"/>
      <c r="E85" s="206"/>
      <c r="F85" s="43" t="str">
        <f t="shared" si="3"/>
        <v>Not Assessed</v>
      </c>
      <c r="G85" s="230"/>
      <c r="H85" s="11">
        <f t="shared" si="2"/>
        <v>0</v>
      </c>
      <c r="I85" s="21"/>
      <c r="J85" s="16"/>
    </row>
    <row r="86" spans="1:10" x14ac:dyDescent="0.35">
      <c r="A86" s="236"/>
      <c r="B86" s="233"/>
      <c r="C86" s="36" t="s">
        <v>248</v>
      </c>
      <c r="D86" s="62"/>
      <c r="E86" s="206"/>
      <c r="F86" s="43" t="str">
        <f t="shared" si="3"/>
        <v>Not Assessed</v>
      </c>
      <c r="G86" s="230"/>
      <c r="H86" s="11">
        <f t="shared" si="2"/>
        <v>0</v>
      </c>
      <c r="I86" s="21"/>
      <c r="J86" s="16"/>
    </row>
    <row r="87" spans="1:10" ht="25" x14ac:dyDescent="0.35">
      <c r="A87" s="236"/>
      <c r="B87" s="233"/>
      <c r="C87" s="36" t="s">
        <v>249</v>
      </c>
      <c r="D87" s="62"/>
      <c r="E87" s="206"/>
      <c r="F87" s="43" t="str">
        <f t="shared" si="3"/>
        <v>Not Assessed</v>
      </c>
      <c r="G87" s="230"/>
      <c r="H87" s="11">
        <f t="shared" si="2"/>
        <v>0</v>
      </c>
      <c r="I87" s="21"/>
      <c r="J87" s="16"/>
    </row>
    <row r="88" spans="1:10" x14ac:dyDescent="0.35">
      <c r="A88" s="236"/>
      <c r="B88" s="233"/>
      <c r="C88" s="36" t="s">
        <v>250</v>
      </c>
      <c r="D88" s="62"/>
      <c r="E88" s="206"/>
      <c r="F88" s="43" t="str">
        <f t="shared" si="3"/>
        <v>Not Assessed</v>
      </c>
      <c r="G88" s="230"/>
      <c r="H88" s="11">
        <f t="shared" si="2"/>
        <v>0</v>
      </c>
      <c r="I88" s="21"/>
      <c r="J88" s="16"/>
    </row>
    <row r="89" spans="1:10" ht="15" thickBot="1" x14ac:dyDescent="0.4">
      <c r="A89" s="236"/>
      <c r="B89" s="234"/>
      <c r="C89" s="37" t="s">
        <v>251</v>
      </c>
      <c r="D89" s="63"/>
      <c r="E89" s="207"/>
      <c r="F89" s="43" t="str">
        <f t="shared" si="3"/>
        <v>Not Assessed</v>
      </c>
      <c r="G89" s="231"/>
      <c r="H89" s="12">
        <f t="shared" si="2"/>
        <v>0</v>
      </c>
      <c r="I89" s="22"/>
      <c r="J89" s="17"/>
    </row>
    <row r="90" spans="1:10" ht="25.5" customHeight="1" x14ac:dyDescent="0.35">
      <c r="A90" s="236"/>
      <c r="B90" s="238" t="s">
        <v>212</v>
      </c>
      <c r="C90" s="38" t="s">
        <v>272</v>
      </c>
      <c r="D90" s="61"/>
      <c r="E90" s="205"/>
      <c r="F90" s="43" t="str">
        <f t="shared" si="3"/>
        <v>Not Assessed</v>
      </c>
      <c r="G90" s="229" t="str">
        <f>IF(COUNTIF(F70:F98,"Not Assessed")&gt;0,"Assessment Incomplete",IF(COUNTIF(F70:F98,"N")&gt;0,IF(COUNTIF(F70:F98,"Y")&gt;0,"Partially Implemented","Not Yet Implemented"),"Fully Implemented"))</f>
        <v>Assessment Incomplete</v>
      </c>
      <c r="H90" s="13">
        <f t="shared" si="2"/>
        <v>0</v>
      </c>
      <c r="I90" s="23"/>
      <c r="J90" s="18"/>
    </row>
    <row r="91" spans="1:10" x14ac:dyDescent="0.35">
      <c r="A91" s="236"/>
      <c r="B91" s="233"/>
      <c r="C91" s="36" t="s">
        <v>273</v>
      </c>
      <c r="D91" s="62"/>
      <c r="E91" s="206"/>
      <c r="F91" s="43" t="str">
        <f t="shared" si="3"/>
        <v>Not Assessed</v>
      </c>
      <c r="G91" s="230"/>
      <c r="H91" s="11">
        <f t="shared" si="2"/>
        <v>0</v>
      </c>
      <c r="I91" s="21"/>
      <c r="J91" s="16"/>
    </row>
    <row r="92" spans="1:10" x14ac:dyDescent="0.35">
      <c r="A92" s="236"/>
      <c r="B92" s="233"/>
      <c r="C92" s="36" t="s">
        <v>274</v>
      </c>
      <c r="D92" s="62"/>
      <c r="E92" s="206"/>
      <c r="F92" s="43" t="str">
        <f t="shared" si="3"/>
        <v>Not Assessed</v>
      </c>
      <c r="G92" s="230"/>
      <c r="H92" s="11">
        <f t="shared" si="2"/>
        <v>0</v>
      </c>
      <c r="I92" s="21"/>
      <c r="J92" s="16"/>
    </row>
    <row r="93" spans="1:10" x14ac:dyDescent="0.35">
      <c r="A93" s="236"/>
      <c r="B93" s="233"/>
      <c r="C93" s="36" t="s">
        <v>275</v>
      </c>
      <c r="D93" s="62"/>
      <c r="E93" s="206"/>
      <c r="F93" s="43" t="str">
        <f t="shared" si="3"/>
        <v>Not Assessed</v>
      </c>
      <c r="G93" s="230"/>
      <c r="H93" s="11">
        <f t="shared" si="2"/>
        <v>0</v>
      </c>
      <c r="I93" s="21"/>
      <c r="J93" s="16"/>
    </row>
    <row r="94" spans="1:10" x14ac:dyDescent="0.35">
      <c r="A94" s="236"/>
      <c r="B94" s="233"/>
      <c r="C94" s="36" t="s">
        <v>276</v>
      </c>
      <c r="D94" s="62"/>
      <c r="E94" s="206"/>
      <c r="F94" s="43" t="str">
        <f t="shared" si="3"/>
        <v>Not Assessed</v>
      </c>
      <c r="G94" s="230"/>
      <c r="H94" s="11">
        <f t="shared" si="2"/>
        <v>0</v>
      </c>
      <c r="I94" s="21"/>
      <c r="J94" s="16"/>
    </row>
    <row r="95" spans="1:10" x14ac:dyDescent="0.35">
      <c r="A95" s="236"/>
      <c r="B95" s="233"/>
      <c r="C95" s="36" t="s">
        <v>277</v>
      </c>
      <c r="D95" s="62"/>
      <c r="E95" s="206"/>
      <c r="F95" s="43" t="str">
        <f t="shared" si="3"/>
        <v>Not Assessed</v>
      </c>
      <c r="G95" s="230"/>
      <c r="H95" s="11">
        <f t="shared" si="2"/>
        <v>0</v>
      </c>
      <c r="I95" s="21"/>
      <c r="J95" s="16"/>
    </row>
    <row r="96" spans="1:10" x14ac:dyDescent="0.35">
      <c r="A96" s="236"/>
      <c r="B96" s="233"/>
      <c r="C96" s="36" t="s">
        <v>278</v>
      </c>
      <c r="D96" s="62"/>
      <c r="E96" s="206"/>
      <c r="F96" s="43" t="str">
        <f t="shared" si="3"/>
        <v>Not Assessed</v>
      </c>
      <c r="G96" s="230"/>
      <c r="H96" s="11">
        <f t="shared" si="2"/>
        <v>0</v>
      </c>
      <c r="I96" s="21"/>
      <c r="J96" s="16"/>
    </row>
    <row r="97" spans="1:10" x14ac:dyDescent="0.35">
      <c r="A97" s="236"/>
      <c r="B97" s="233"/>
      <c r="C97" s="36" t="s">
        <v>255</v>
      </c>
      <c r="D97" s="62"/>
      <c r="E97" s="206"/>
      <c r="F97" s="43" t="str">
        <f t="shared" si="3"/>
        <v>Not Assessed</v>
      </c>
      <c r="G97" s="230"/>
      <c r="H97" s="11">
        <f t="shared" si="2"/>
        <v>0</v>
      </c>
      <c r="I97" s="21"/>
      <c r="J97" s="16"/>
    </row>
    <row r="98" spans="1:10" ht="15" thickBot="1" x14ac:dyDescent="0.4">
      <c r="A98" s="237"/>
      <c r="B98" s="234"/>
      <c r="C98" s="37" t="s">
        <v>256</v>
      </c>
      <c r="D98" s="63"/>
      <c r="E98" s="207"/>
      <c r="F98" s="43" t="str">
        <f t="shared" si="3"/>
        <v>Not Assessed</v>
      </c>
      <c r="G98" s="230"/>
      <c r="H98" s="12">
        <f t="shared" si="2"/>
        <v>0</v>
      </c>
      <c r="I98" s="22"/>
      <c r="J98" s="17"/>
    </row>
    <row r="99" spans="1:10" ht="14.4" customHeight="1" x14ac:dyDescent="0.35">
      <c r="A99" s="235" t="s">
        <v>279</v>
      </c>
      <c r="B99" s="232" t="s">
        <v>197</v>
      </c>
      <c r="C99" s="35" t="s">
        <v>280</v>
      </c>
      <c r="D99" s="64"/>
      <c r="E99" s="205"/>
      <c r="F99" s="43" t="str">
        <f t="shared" si="3"/>
        <v>Not Assessed</v>
      </c>
      <c r="G99" s="229" t="str">
        <f>IF(COUNTIF(F99:F101,"Not Assessed")&gt;0,"Assessment Incomplete",IF(COUNTIF(F99:F101,"N")&gt;0,IF(COUNTIF(F99:F101,"Y")&gt;0,"Partially Implemented","Not Yet Implemented"),"Fully Implemented"))</f>
        <v>Assessment Incomplete</v>
      </c>
      <c r="H99" s="10">
        <f>IF(F99="Y", 100%,0%)</f>
        <v>0</v>
      </c>
      <c r="I99" s="20"/>
      <c r="J99" s="15"/>
    </row>
    <row r="100" spans="1:10" ht="15.65" customHeight="1" x14ac:dyDescent="0.35">
      <c r="A100" s="236"/>
      <c r="B100" s="233"/>
      <c r="C100" s="36" t="s">
        <v>281</v>
      </c>
      <c r="D100" s="62"/>
      <c r="E100" s="206"/>
      <c r="F100" s="43" t="str">
        <f t="shared" si="3"/>
        <v>Not Assessed</v>
      </c>
      <c r="G100" s="230"/>
      <c r="H100" s="11">
        <f t="shared" ref="H100:H163" si="4">IF(F100="Y", 100%,0%)</f>
        <v>0</v>
      </c>
      <c r="I100" s="21"/>
      <c r="J100" s="16"/>
    </row>
    <row r="101" spans="1:10" ht="25.5" thickBot="1" x14ac:dyDescent="0.4">
      <c r="A101" s="236"/>
      <c r="B101" s="234"/>
      <c r="C101" s="37" t="s">
        <v>282</v>
      </c>
      <c r="D101" s="63"/>
      <c r="E101" s="207"/>
      <c r="F101" s="43" t="str">
        <f t="shared" si="3"/>
        <v>Not Assessed</v>
      </c>
      <c r="G101" s="230"/>
      <c r="H101" s="12">
        <f t="shared" si="4"/>
        <v>0</v>
      </c>
      <c r="I101" s="22"/>
      <c r="J101" s="17"/>
    </row>
    <row r="102" spans="1:10" ht="14.4" customHeight="1" x14ac:dyDescent="0.35">
      <c r="A102" s="236"/>
      <c r="B102" s="232" t="s">
        <v>209</v>
      </c>
      <c r="C102" s="35" t="s">
        <v>283</v>
      </c>
      <c r="D102" s="61"/>
      <c r="E102" s="205"/>
      <c r="F102" s="43" t="str">
        <f t="shared" si="3"/>
        <v>Not Assessed</v>
      </c>
      <c r="G102" s="229" t="str">
        <f>IF(COUNTIF(F99:F111,"Not Assessed")&gt;0,"Assessment Incomplete",IF(COUNTIF(F99:F111,"N")&gt;0,IF(COUNTIF(F99:F111,"Y")&gt;0,"Partially Implemented","Not Yet Implemented"),"Fully Implemented"))</f>
        <v>Assessment Incomplete</v>
      </c>
      <c r="H102" s="10">
        <f t="shared" si="4"/>
        <v>0</v>
      </c>
      <c r="I102" s="20"/>
      <c r="J102" s="15"/>
    </row>
    <row r="103" spans="1:10" x14ac:dyDescent="0.35">
      <c r="A103" s="236"/>
      <c r="B103" s="233"/>
      <c r="C103" s="36" t="s">
        <v>284</v>
      </c>
      <c r="D103" s="62"/>
      <c r="E103" s="206"/>
      <c r="F103" s="43" t="str">
        <f t="shared" si="3"/>
        <v>Not Assessed</v>
      </c>
      <c r="G103" s="230"/>
      <c r="H103" s="11">
        <f t="shared" si="4"/>
        <v>0</v>
      </c>
      <c r="I103" s="21"/>
      <c r="J103" s="16"/>
    </row>
    <row r="104" spans="1:10" x14ac:dyDescent="0.35">
      <c r="A104" s="236"/>
      <c r="B104" s="233"/>
      <c r="C104" s="36" t="s">
        <v>285</v>
      </c>
      <c r="D104" s="62"/>
      <c r="E104" s="206"/>
      <c r="F104" s="43" t="str">
        <f t="shared" si="3"/>
        <v>Not Assessed</v>
      </c>
      <c r="G104" s="230"/>
      <c r="H104" s="11">
        <f t="shared" si="4"/>
        <v>0</v>
      </c>
      <c r="I104" s="21"/>
      <c r="J104" s="16"/>
    </row>
    <row r="105" spans="1:10" x14ac:dyDescent="0.35">
      <c r="A105" s="236"/>
      <c r="B105" s="233"/>
      <c r="C105" s="36" t="s">
        <v>286</v>
      </c>
      <c r="D105" s="62"/>
      <c r="E105" s="206"/>
      <c r="F105" s="43" t="str">
        <f t="shared" si="3"/>
        <v>Not Assessed</v>
      </c>
      <c r="G105" s="230"/>
      <c r="H105" s="11">
        <f t="shared" si="4"/>
        <v>0</v>
      </c>
      <c r="I105" s="21"/>
      <c r="J105" s="16"/>
    </row>
    <row r="106" spans="1:10" x14ac:dyDescent="0.35">
      <c r="A106" s="236"/>
      <c r="B106" s="233"/>
      <c r="C106" s="36" t="s">
        <v>246</v>
      </c>
      <c r="D106" s="62"/>
      <c r="E106" s="206"/>
      <c r="F106" s="43" t="str">
        <f t="shared" si="3"/>
        <v>Not Assessed</v>
      </c>
      <c r="G106" s="230"/>
      <c r="H106" s="11">
        <f t="shared" si="4"/>
        <v>0</v>
      </c>
      <c r="I106" s="21"/>
      <c r="J106" s="16"/>
    </row>
    <row r="107" spans="1:10" x14ac:dyDescent="0.35">
      <c r="A107" s="236"/>
      <c r="B107" s="233"/>
      <c r="C107" s="36" t="s">
        <v>247</v>
      </c>
      <c r="D107" s="62"/>
      <c r="E107" s="206"/>
      <c r="F107" s="43" t="str">
        <f t="shared" si="3"/>
        <v>Not Assessed</v>
      </c>
      <c r="G107" s="230"/>
      <c r="H107" s="11">
        <f t="shared" si="4"/>
        <v>0</v>
      </c>
      <c r="I107" s="21"/>
      <c r="J107" s="16"/>
    </row>
    <row r="108" spans="1:10" x14ac:dyDescent="0.35">
      <c r="A108" s="236"/>
      <c r="B108" s="233"/>
      <c r="C108" s="36" t="s">
        <v>248</v>
      </c>
      <c r="D108" s="62"/>
      <c r="E108" s="206"/>
      <c r="F108" s="43" t="str">
        <f t="shared" si="3"/>
        <v>Not Assessed</v>
      </c>
      <c r="G108" s="230"/>
      <c r="H108" s="11">
        <f t="shared" si="4"/>
        <v>0</v>
      </c>
      <c r="I108" s="21"/>
      <c r="J108" s="16"/>
    </row>
    <row r="109" spans="1:10" ht="25" x14ac:dyDescent="0.35">
      <c r="A109" s="236"/>
      <c r="B109" s="233"/>
      <c r="C109" s="36" t="s">
        <v>249</v>
      </c>
      <c r="D109" s="62"/>
      <c r="E109" s="206"/>
      <c r="F109" s="43" t="str">
        <f t="shared" si="3"/>
        <v>Not Assessed</v>
      </c>
      <c r="G109" s="230"/>
      <c r="H109" s="11">
        <f t="shared" si="4"/>
        <v>0</v>
      </c>
      <c r="I109" s="21"/>
      <c r="J109" s="16"/>
    </row>
    <row r="110" spans="1:10" x14ac:dyDescent="0.35">
      <c r="A110" s="236"/>
      <c r="B110" s="233"/>
      <c r="C110" s="36" t="s">
        <v>250</v>
      </c>
      <c r="D110" s="62"/>
      <c r="E110" s="206"/>
      <c r="F110" s="43" t="str">
        <f t="shared" si="3"/>
        <v>Not Assessed</v>
      </c>
      <c r="G110" s="230"/>
      <c r="H110" s="11">
        <f t="shared" si="4"/>
        <v>0</v>
      </c>
      <c r="I110" s="21"/>
      <c r="J110" s="16"/>
    </row>
    <row r="111" spans="1:10" ht="15" thickBot="1" x14ac:dyDescent="0.4">
      <c r="A111" s="236"/>
      <c r="B111" s="234"/>
      <c r="C111" s="37" t="s">
        <v>251</v>
      </c>
      <c r="D111" s="63"/>
      <c r="E111" s="207"/>
      <c r="F111" s="43" t="str">
        <f t="shared" si="3"/>
        <v>Not Assessed</v>
      </c>
      <c r="G111" s="231"/>
      <c r="H111" s="12">
        <f t="shared" si="4"/>
        <v>0</v>
      </c>
      <c r="I111" s="22"/>
      <c r="J111" s="17"/>
    </row>
    <row r="112" spans="1:10" ht="14.4" customHeight="1" x14ac:dyDescent="0.35">
      <c r="A112" s="236"/>
      <c r="B112" s="232" t="s">
        <v>212</v>
      </c>
      <c r="C112" s="35" t="s">
        <v>287</v>
      </c>
      <c r="D112" s="61"/>
      <c r="E112" s="205"/>
      <c r="F112" s="43" t="str">
        <f t="shared" si="3"/>
        <v>Not Assessed</v>
      </c>
      <c r="G112" s="229" t="str">
        <f>IF(COUNTIF(F99:F116,"Not Assessed")&gt;0,"Assessment Incomplete",IF(COUNTIF(F99:F116,"N")&gt;0,IF(COUNTIF(F99:F116,"Y")&gt;0,"Partially Implemented","Not Yet Implemented"),"Fully Implemented"))</f>
        <v>Assessment Incomplete</v>
      </c>
      <c r="H112" s="10">
        <f t="shared" si="4"/>
        <v>0</v>
      </c>
      <c r="I112" s="20"/>
      <c r="J112" s="15"/>
    </row>
    <row r="113" spans="1:10" x14ac:dyDescent="0.35">
      <c r="A113" s="236"/>
      <c r="B113" s="233"/>
      <c r="C113" s="36" t="s">
        <v>288</v>
      </c>
      <c r="D113" s="62"/>
      <c r="E113" s="206"/>
      <c r="F113" s="43" t="str">
        <f t="shared" si="3"/>
        <v>Not Assessed</v>
      </c>
      <c r="G113" s="230"/>
      <c r="H113" s="11">
        <f t="shared" si="4"/>
        <v>0</v>
      </c>
      <c r="I113" s="21"/>
      <c r="J113" s="16"/>
    </row>
    <row r="114" spans="1:10" x14ac:dyDescent="0.35">
      <c r="A114" s="236"/>
      <c r="B114" s="233"/>
      <c r="C114" s="36" t="s">
        <v>289</v>
      </c>
      <c r="D114" s="62"/>
      <c r="E114" s="206"/>
      <c r="F114" s="43" t="str">
        <f t="shared" si="3"/>
        <v>Not Assessed</v>
      </c>
      <c r="G114" s="230"/>
      <c r="H114" s="11">
        <f t="shared" si="4"/>
        <v>0</v>
      </c>
      <c r="I114" s="21"/>
      <c r="J114" s="16"/>
    </row>
    <row r="115" spans="1:10" x14ac:dyDescent="0.35">
      <c r="A115" s="236"/>
      <c r="B115" s="233"/>
      <c r="C115" s="36" t="s">
        <v>255</v>
      </c>
      <c r="D115" s="62"/>
      <c r="E115" s="206"/>
      <c r="F115" s="43" t="str">
        <f t="shared" si="3"/>
        <v>Not Assessed</v>
      </c>
      <c r="G115" s="230"/>
      <c r="H115" s="11">
        <f t="shared" si="4"/>
        <v>0</v>
      </c>
      <c r="I115" s="21"/>
      <c r="J115" s="16"/>
    </row>
    <row r="116" spans="1:10" ht="15" thickBot="1" x14ac:dyDescent="0.4">
      <c r="A116" s="237"/>
      <c r="B116" s="234"/>
      <c r="C116" s="37" t="s">
        <v>256</v>
      </c>
      <c r="D116" s="63"/>
      <c r="E116" s="207"/>
      <c r="F116" s="43" t="str">
        <f t="shared" si="3"/>
        <v>Not Assessed</v>
      </c>
      <c r="G116" s="230"/>
      <c r="H116" s="12">
        <f t="shared" si="4"/>
        <v>0</v>
      </c>
      <c r="I116" s="22"/>
      <c r="J116" s="17"/>
    </row>
    <row r="117" spans="1:10" ht="14.4" customHeight="1" x14ac:dyDescent="0.35">
      <c r="A117" s="235" t="s">
        <v>290</v>
      </c>
      <c r="B117" s="232" t="s">
        <v>197</v>
      </c>
      <c r="C117" s="66" t="s">
        <v>291</v>
      </c>
      <c r="D117" s="61"/>
      <c r="E117" s="205"/>
      <c r="F117" s="43" t="str">
        <f t="shared" si="3"/>
        <v>Not Assessed</v>
      </c>
      <c r="G117" s="229" t="str">
        <f>IF(COUNTIF(F117:F120,"Not Assessed")&gt;0,"Assessment Incomplete",IF(COUNTIF(F117:F120,"N")&gt;0,IF(COUNTIF(F117:F120,"Y")&gt;0,"Partially Implemented","Not Yet Implemented"),"Fully Implemented"))</f>
        <v>Assessment Incomplete</v>
      </c>
      <c r="H117" s="10">
        <f t="shared" si="4"/>
        <v>0</v>
      </c>
      <c r="I117" s="20"/>
      <c r="J117" s="15"/>
    </row>
    <row r="118" spans="1:10" x14ac:dyDescent="0.35">
      <c r="A118" s="236"/>
      <c r="B118" s="233"/>
      <c r="C118" s="67" t="s">
        <v>292</v>
      </c>
      <c r="D118" s="62"/>
      <c r="E118" s="206"/>
      <c r="F118" s="43" t="str">
        <f t="shared" si="3"/>
        <v>Not Assessed</v>
      </c>
      <c r="G118" s="230"/>
      <c r="H118" s="11">
        <f t="shared" si="4"/>
        <v>0</v>
      </c>
      <c r="I118" s="21"/>
      <c r="J118" s="16"/>
    </row>
    <row r="119" spans="1:10" x14ac:dyDescent="0.35">
      <c r="A119" s="236"/>
      <c r="B119" s="233"/>
      <c r="C119" s="67" t="s">
        <v>293</v>
      </c>
      <c r="D119" s="62"/>
      <c r="E119" s="206"/>
      <c r="F119" s="43" t="str">
        <f t="shared" si="3"/>
        <v>Not Assessed</v>
      </c>
      <c r="G119" s="230"/>
      <c r="H119" s="11">
        <f t="shared" si="4"/>
        <v>0</v>
      </c>
      <c r="I119" s="21"/>
      <c r="J119" s="16"/>
    </row>
    <row r="120" spans="1:10" ht="15" thickBot="1" x14ac:dyDescent="0.4">
      <c r="A120" s="236"/>
      <c r="B120" s="234"/>
      <c r="C120" s="68" t="s">
        <v>294</v>
      </c>
      <c r="D120" s="63"/>
      <c r="E120" s="207"/>
      <c r="F120" s="43" t="str">
        <f t="shared" si="3"/>
        <v>Not Assessed</v>
      </c>
      <c r="G120" s="230"/>
      <c r="H120" s="12">
        <f t="shared" si="4"/>
        <v>0</v>
      </c>
      <c r="I120" s="22"/>
      <c r="J120" s="17"/>
    </row>
    <row r="121" spans="1:10" ht="26.5" thickBot="1" x14ac:dyDescent="0.4">
      <c r="A121" s="236"/>
      <c r="B121" s="34" t="s">
        <v>209</v>
      </c>
      <c r="C121" s="69" t="s">
        <v>295</v>
      </c>
      <c r="D121" s="65"/>
      <c r="E121" s="208"/>
      <c r="F121" s="43" t="str">
        <f t="shared" si="3"/>
        <v>Not Assessed</v>
      </c>
      <c r="G121" s="44" t="str">
        <f>IF(COUNTIF(F117:F121,"Not Assessed")&gt;0,"Assessment Incomplete",IF(COUNTIF(F117:F121,"N")&gt;0,IF(COUNTIF(F117:F121,"Y")&gt;0,"Partially Implemented","Not Yet Implemented"),"Fully Implemented"))</f>
        <v>Assessment Incomplete</v>
      </c>
      <c r="H121" s="14">
        <f t="shared" si="4"/>
        <v>0</v>
      </c>
      <c r="I121" s="24"/>
      <c r="J121" s="19"/>
    </row>
    <row r="122" spans="1:10" ht="25" x14ac:dyDescent="0.35">
      <c r="A122" s="236"/>
      <c r="B122" s="232" t="s">
        <v>212</v>
      </c>
      <c r="C122" s="66" t="s">
        <v>296</v>
      </c>
      <c r="D122" s="61"/>
      <c r="E122" s="205"/>
      <c r="F122" s="43" t="str">
        <f t="shared" si="3"/>
        <v>Not Assessed</v>
      </c>
      <c r="G122" s="229" t="str">
        <f>IF(COUNTIF(F117:F127,"Not Assessed")&gt;0,"Assessment Incomplete",IF(COUNTIF(F117:F127,"N")&gt;0,IF(COUNTIF(F117:F127,"Y")&gt;0,"Partially Implemented","Not Yet Implemented"),"Fully Implemented"))</f>
        <v>Assessment Incomplete</v>
      </c>
      <c r="H122" s="10">
        <f t="shared" si="4"/>
        <v>0</v>
      </c>
      <c r="I122" s="20"/>
      <c r="J122" s="15"/>
    </row>
    <row r="123" spans="1:10" ht="25" x14ac:dyDescent="0.35">
      <c r="A123" s="236"/>
      <c r="B123" s="233"/>
      <c r="C123" s="67" t="s">
        <v>297</v>
      </c>
      <c r="D123" s="62"/>
      <c r="E123" s="206"/>
      <c r="F123" s="43" t="str">
        <f t="shared" si="3"/>
        <v>Not Assessed</v>
      </c>
      <c r="G123" s="230"/>
      <c r="H123" s="11">
        <f t="shared" si="4"/>
        <v>0</v>
      </c>
      <c r="I123" s="21"/>
      <c r="J123" s="16"/>
    </row>
    <row r="124" spans="1:10" ht="25" x14ac:dyDescent="0.35">
      <c r="A124" s="236"/>
      <c r="B124" s="233"/>
      <c r="C124" s="67" t="s">
        <v>298</v>
      </c>
      <c r="D124" s="62"/>
      <c r="E124" s="206"/>
      <c r="F124" s="43" t="str">
        <f t="shared" si="3"/>
        <v>Not Assessed</v>
      </c>
      <c r="G124" s="230"/>
      <c r="H124" s="11">
        <f t="shared" si="4"/>
        <v>0</v>
      </c>
      <c r="I124" s="21"/>
      <c r="J124" s="16"/>
    </row>
    <row r="125" spans="1:10" ht="25" x14ac:dyDescent="0.35">
      <c r="A125" s="236"/>
      <c r="B125" s="233"/>
      <c r="C125" s="67" t="s">
        <v>299</v>
      </c>
      <c r="D125" s="62"/>
      <c r="E125" s="206"/>
      <c r="F125" s="43" t="str">
        <f t="shared" si="3"/>
        <v>Not Assessed</v>
      </c>
      <c r="G125" s="230"/>
      <c r="H125" s="11">
        <f t="shared" si="4"/>
        <v>0</v>
      </c>
      <c r="I125" s="21"/>
      <c r="J125" s="16"/>
    </row>
    <row r="126" spans="1:10" ht="25" x14ac:dyDescent="0.35">
      <c r="A126" s="236"/>
      <c r="B126" s="233"/>
      <c r="C126" s="67" t="s">
        <v>300</v>
      </c>
      <c r="D126" s="62"/>
      <c r="E126" s="206"/>
      <c r="F126" s="43" t="str">
        <f t="shared" si="3"/>
        <v>Not Assessed</v>
      </c>
      <c r="G126" s="230"/>
      <c r="H126" s="11">
        <f t="shared" si="4"/>
        <v>0</v>
      </c>
      <c r="I126" s="21"/>
      <c r="J126" s="16"/>
    </row>
    <row r="127" spans="1:10" ht="15" thickBot="1" x14ac:dyDescent="0.4">
      <c r="A127" s="237"/>
      <c r="B127" s="234"/>
      <c r="C127" s="68" t="s">
        <v>301</v>
      </c>
      <c r="D127" s="63"/>
      <c r="E127" s="207"/>
      <c r="F127" s="43" t="str">
        <f t="shared" si="3"/>
        <v>Not Assessed</v>
      </c>
      <c r="G127" s="230"/>
      <c r="H127" s="12">
        <f t="shared" si="4"/>
        <v>0</v>
      </c>
      <c r="I127" s="22"/>
      <c r="J127" s="17"/>
    </row>
    <row r="128" spans="1:10" ht="14.4" customHeight="1" x14ac:dyDescent="0.35">
      <c r="A128" s="235" t="s">
        <v>302</v>
      </c>
      <c r="B128" s="232" t="s">
        <v>197</v>
      </c>
      <c r="C128" s="35" t="s">
        <v>303</v>
      </c>
      <c r="D128" s="61"/>
      <c r="E128" s="205"/>
      <c r="F128" s="43" t="str">
        <f t="shared" si="3"/>
        <v>Not Assessed</v>
      </c>
      <c r="G128" s="229" t="str">
        <f>IF(COUNTIF(F128:F131,"Not Assessed")&gt;0,"Assessment Incomplete",IF(COUNTIF(F128:F131,"N")&gt;0,IF(COUNTIF(F128:F131,"Y")&gt;0,"Partially Implemented","Not Yet Implemented"),"Fully Implemented"))</f>
        <v>Assessment Incomplete</v>
      </c>
      <c r="H128" s="10">
        <f t="shared" si="4"/>
        <v>0</v>
      </c>
      <c r="I128" s="20"/>
      <c r="J128" s="15"/>
    </row>
    <row r="129" spans="1:10" x14ac:dyDescent="0.35">
      <c r="A129" s="236"/>
      <c r="B129" s="233"/>
      <c r="C129" s="36" t="s">
        <v>304</v>
      </c>
      <c r="D129" s="62"/>
      <c r="E129" s="206"/>
      <c r="F129" s="43" t="str">
        <f t="shared" si="3"/>
        <v>Not Assessed</v>
      </c>
      <c r="G129" s="230"/>
      <c r="H129" s="11">
        <f t="shared" si="4"/>
        <v>0</v>
      </c>
      <c r="I129" s="21"/>
      <c r="J129" s="16"/>
    </row>
    <row r="130" spans="1:10" x14ac:dyDescent="0.35">
      <c r="A130" s="236"/>
      <c r="B130" s="233"/>
      <c r="C130" s="36" t="s">
        <v>305</v>
      </c>
      <c r="D130" s="62"/>
      <c r="E130" s="206"/>
      <c r="F130" s="43" t="str">
        <f t="shared" si="3"/>
        <v>Not Assessed</v>
      </c>
      <c r="G130" s="230"/>
      <c r="H130" s="11">
        <f t="shared" si="4"/>
        <v>0</v>
      </c>
      <c r="I130" s="21"/>
      <c r="J130" s="16"/>
    </row>
    <row r="131" spans="1:10" ht="15" thickBot="1" x14ac:dyDescent="0.4">
      <c r="A131" s="236"/>
      <c r="B131" s="234"/>
      <c r="C131" s="37" t="s">
        <v>306</v>
      </c>
      <c r="D131" s="63"/>
      <c r="E131" s="207"/>
      <c r="F131" s="43" t="str">
        <f t="shared" si="3"/>
        <v>Not Assessed</v>
      </c>
      <c r="G131" s="230"/>
      <c r="H131" s="12">
        <f t="shared" si="4"/>
        <v>0</v>
      </c>
      <c r="I131" s="22"/>
      <c r="J131" s="17"/>
    </row>
    <row r="132" spans="1:10" ht="24.9" customHeight="1" x14ac:dyDescent="0.35">
      <c r="A132" s="236"/>
      <c r="B132" s="232" t="s">
        <v>209</v>
      </c>
      <c r="C132" s="35" t="s">
        <v>307</v>
      </c>
      <c r="D132" s="61"/>
      <c r="E132" s="205"/>
      <c r="F132" s="43" t="str">
        <f t="shared" si="3"/>
        <v>Not Assessed</v>
      </c>
      <c r="G132" s="229" t="str">
        <f>IF(COUNTIF(F128:F149,"Not Assessed")&gt;0,"Assessment Incomplete",IF(COUNTIF(F128:F149,"N")&gt;0,IF(COUNTIF(F128:F149,"Y")&gt;0,"Partially Implemented","Not Yet Implemented"),"Fully Implemented"))</f>
        <v>Assessment Incomplete</v>
      </c>
      <c r="H132" s="10">
        <f t="shared" si="4"/>
        <v>0</v>
      </c>
      <c r="I132" s="20"/>
      <c r="J132" s="15"/>
    </row>
    <row r="133" spans="1:10" x14ac:dyDescent="0.35">
      <c r="A133" s="236"/>
      <c r="B133" s="233"/>
      <c r="C133" s="36" t="s">
        <v>308</v>
      </c>
      <c r="D133" s="62"/>
      <c r="E133" s="206"/>
      <c r="F133" s="43" t="str">
        <f t="shared" si="3"/>
        <v>Not Assessed</v>
      </c>
      <c r="G133" s="230"/>
      <c r="H133" s="11">
        <f t="shared" si="4"/>
        <v>0</v>
      </c>
      <c r="I133" s="21"/>
      <c r="J133" s="16"/>
    </row>
    <row r="134" spans="1:10" x14ac:dyDescent="0.35">
      <c r="A134" s="236"/>
      <c r="B134" s="233"/>
      <c r="C134" s="36" t="s">
        <v>309</v>
      </c>
      <c r="D134" s="62"/>
      <c r="E134" s="206"/>
      <c r="F134" s="43" t="str">
        <f t="shared" si="3"/>
        <v>Not Assessed</v>
      </c>
      <c r="G134" s="230"/>
      <c r="H134" s="11">
        <f t="shared" si="4"/>
        <v>0</v>
      </c>
      <c r="I134" s="21"/>
      <c r="J134" s="16"/>
    </row>
    <row r="135" spans="1:10" x14ac:dyDescent="0.35">
      <c r="A135" s="236"/>
      <c r="B135" s="233"/>
      <c r="C135" s="36" t="s">
        <v>309</v>
      </c>
      <c r="D135" s="62"/>
      <c r="E135" s="206"/>
      <c r="F135" s="43" t="str">
        <f t="shared" si="3"/>
        <v>Not Assessed</v>
      </c>
      <c r="G135" s="230"/>
      <c r="H135" s="11">
        <f t="shared" si="4"/>
        <v>0</v>
      </c>
      <c r="I135" s="21"/>
      <c r="J135" s="16"/>
    </row>
    <row r="136" spans="1:10" x14ac:dyDescent="0.35">
      <c r="A136" s="236"/>
      <c r="B136" s="233"/>
      <c r="C136" s="36" t="s">
        <v>310</v>
      </c>
      <c r="D136" s="62"/>
      <c r="E136" s="206"/>
      <c r="F136" s="43" t="str">
        <f t="shared" si="3"/>
        <v>Not Assessed</v>
      </c>
      <c r="G136" s="230"/>
      <c r="H136" s="11">
        <f t="shared" si="4"/>
        <v>0</v>
      </c>
      <c r="I136" s="21"/>
      <c r="J136" s="16"/>
    </row>
    <row r="137" spans="1:10" ht="25" x14ac:dyDescent="0.35">
      <c r="A137" s="236"/>
      <c r="B137" s="233"/>
      <c r="C137" s="36" t="s">
        <v>311</v>
      </c>
      <c r="D137" s="62"/>
      <c r="E137" s="206"/>
      <c r="F137" s="43" t="str">
        <f t="shared" si="3"/>
        <v>Not Assessed</v>
      </c>
      <c r="G137" s="230"/>
      <c r="H137" s="11">
        <f t="shared" si="4"/>
        <v>0</v>
      </c>
      <c r="I137" s="21"/>
      <c r="J137" s="16"/>
    </row>
    <row r="138" spans="1:10" x14ac:dyDescent="0.35">
      <c r="A138" s="236"/>
      <c r="B138" s="233"/>
      <c r="C138" s="36" t="s">
        <v>312</v>
      </c>
      <c r="D138" s="62"/>
      <c r="E138" s="206"/>
      <c r="F138" s="43" t="str">
        <f t="shared" si="3"/>
        <v>Not Assessed</v>
      </c>
      <c r="G138" s="230"/>
      <c r="H138" s="11">
        <f t="shared" si="4"/>
        <v>0</v>
      </c>
      <c r="I138" s="21"/>
      <c r="J138" s="16"/>
    </row>
    <row r="139" spans="1:10" x14ac:dyDescent="0.35">
      <c r="A139" s="236"/>
      <c r="B139" s="233"/>
      <c r="C139" s="36" t="s">
        <v>313</v>
      </c>
      <c r="D139" s="62"/>
      <c r="E139" s="206"/>
      <c r="F139" s="43" t="str">
        <f t="shared" si="3"/>
        <v>Not Assessed</v>
      </c>
      <c r="G139" s="230"/>
      <c r="H139" s="11">
        <f t="shared" si="4"/>
        <v>0</v>
      </c>
      <c r="I139" s="21"/>
      <c r="J139" s="16"/>
    </row>
    <row r="140" spans="1:10" ht="25" x14ac:dyDescent="0.35">
      <c r="A140" s="236"/>
      <c r="B140" s="233"/>
      <c r="C140" s="36" t="s">
        <v>314</v>
      </c>
      <c r="D140" s="62"/>
      <c r="E140" s="206"/>
      <c r="F140" s="43" t="str">
        <f t="shared" si="3"/>
        <v>Not Assessed</v>
      </c>
      <c r="G140" s="230"/>
      <c r="H140" s="11">
        <f t="shared" si="4"/>
        <v>0</v>
      </c>
      <c r="I140" s="21"/>
      <c r="J140" s="16"/>
    </row>
    <row r="141" spans="1:10" x14ac:dyDescent="0.35">
      <c r="A141" s="236"/>
      <c r="B141" s="233"/>
      <c r="C141" s="36" t="s">
        <v>315</v>
      </c>
      <c r="D141" s="62"/>
      <c r="E141" s="206"/>
      <c r="F141" s="43" t="str">
        <f t="shared" si="3"/>
        <v>Not Assessed</v>
      </c>
      <c r="G141" s="230"/>
      <c r="H141" s="11">
        <f t="shared" si="4"/>
        <v>0</v>
      </c>
      <c r="I141" s="21"/>
      <c r="J141" s="16"/>
    </row>
    <row r="142" spans="1:10" x14ac:dyDescent="0.35">
      <c r="A142" s="236"/>
      <c r="B142" s="233"/>
      <c r="C142" s="36" t="s">
        <v>316</v>
      </c>
      <c r="D142" s="62"/>
      <c r="E142" s="206"/>
      <c r="F142" s="43" t="str">
        <f t="shared" si="3"/>
        <v>Not Assessed</v>
      </c>
      <c r="G142" s="230"/>
      <c r="H142" s="11">
        <f t="shared" si="4"/>
        <v>0</v>
      </c>
      <c r="I142" s="21"/>
      <c r="J142" s="16"/>
    </row>
    <row r="143" spans="1:10" x14ac:dyDescent="0.35">
      <c r="A143" s="236"/>
      <c r="B143" s="233"/>
      <c r="C143" s="36" t="s">
        <v>317</v>
      </c>
      <c r="D143" s="62"/>
      <c r="E143" s="206"/>
      <c r="F143" s="43" t="str">
        <f t="shared" si="3"/>
        <v>Not Assessed</v>
      </c>
      <c r="G143" s="230"/>
      <c r="H143" s="11">
        <f t="shared" si="4"/>
        <v>0</v>
      </c>
      <c r="I143" s="21"/>
      <c r="J143" s="16"/>
    </row>
    <row r="144" spans="1:10" x14ac:dyDescent="0.35">
      <c r="A144" s="236"/>
      <c r="B144" s="233"/>
      <c r="C144" s="36" t="s">
        <v>246</v>
      </c>
      <c r="D144" s="62"/>
      <c r="E144" s="206"/>
      <c r="F144" s="43" t="str">
        <f t="shared" ref="F144:F165" si="5">IF(COUNTBLANK(D144:E144)&gt;0,"Not Assessed",IF(OR(D144="Effective",D144="Alternate Control",D144="Not applicable"),"Y","N"))</f>
        <v>Not Assessed</v>
      </c>
      <c r="G144" s="230"/>
      <c r="H144" s="11">
        <f t="shared" si="4"/>
        <v>0</v>
      </c>
      <c r="I144" s="21"/>
      <c r="J144" s="16"/>
    </row>
    <row r="145" spans="1:10" x14ac:dyDescent="0.35">
      <c r="A145" s="236"/>
      <c r="B145" s="233"/>
      <c r="C145" s="36" t="s">
        <v>318</v>
      </c>
      <c r="D145" s="62"/>
      <c r="E145" s="206"/>
      <c r="F145" s="43" t="str">
        <f t="shared" si="5"/>
        <v>Not Assessed</v>
      </c>
      <c r="G145" s="230"/>
      <c r="H145" s="11">
        <f t="shared" si="4"/>
        <v>0</v>
      </c>
      <c r="I145" s="21"/>
      <c r="J145" s="16"/>
    </row>
    <row r="146" spans="1:10" x14ac:dyDescent="0.35">
      <c r="A146" s="236"/>
      <c r="B146" s="233"/>
      <c r="C146" s="36" t="s">
        <v>248</v>
      </c>
      <c r="D146" s="62"/>
      <c r="E146" s="206"/>
      <c r="F146" s="43" t="str">
        <f t="shared" si="5"/>
        <v>Not Assessed</v>
      </c>
      <c r="G146" s="230"/>
      <c r="H146" s="11">
        <f t="shared" si="4"/>
        <v>0</v>
      </c>
      <c r="I146" s="21"/>
      <c r="J146" s="16"/>
    </row>
    <row r="147" spans="1:10" ht="25" x14ac:dyDescent="0.35">
      <c r="A147" s="236"/>
      <c r="B147" s="233"/>
      <c r="C147" s="36" t="s">
        <v>249</v>
      </c>
      <c r="D147" s="62"/>
      <c r="E147" s="206"/>
      <c r="F147" s="43" t="str">
        <f t="shared" si="5"/>
        <v>Not Assessed</v>
      </c>
      <c r="G147" s="230"/>
      <c r="H147" s="11">
        <f t="shared" si="4"/>
        <v>0</v>
      </c>
      <c r="I147" s="21"/>
      <c r="J147" s="16"/>
    </row>
    <row r="148" spans="1:10" x14ac:dyDescent="0.35">
      <c r="A148" s="236"/>
      <c r="B148" s="233"/>
      <c r="C148" s="36" t="s">
        <v>250</v>
      </c>
      <c r="D148" s="62"/>
      <c r="E148" s="206"/>
      <c r="F148" s="43" t="str">
        <f t="shared" si="5"/>
        <v>Not Assessed</v>
      </c>
      <c r="G148" s="230"/>
      <c r="H148" s="11">
        <f t="shared" si="4"/>
        <v>0</v>
      </c>
      <c r="I148" s="21"/>
      <c r="J148" s="16"/>
    </row>
    <row r="149" spans="1:10" ht="15" thickBot="1" x14ac:dyDescent="0.4">
      <c r="A149" s="236"/>
      <c r="B149" s="234"/>
      <c r="C149" s="37" t="s">
        <v>251</v>
      </c>
      <c r="D149" s="63"/>
      <c r="E149" s="207"/>
      <c r="F149" s="43" t="str">
        <f t="shared" si="5"/>
        <v>Not Assessed</v>
      </c>
      <c r="G149" s="231"/>
      <c r="H149" s="12">
        <f t="shared" si="4"/>
        <v>0</v>
      </c>
      <c r="I149" s="22"/>
      <c r="J149" s="17"/>
    </row>
    <row r="150" spans="1:10" ht="14.4" customHeight="1" x14ac:dyDescent="0.35">
      <c r="A150" s="236"/>
      <c r="B150" s="232" t="s">
        <v>212</v>
      </c>
      <c r="C150" s="35" t="s">
        <v>319</v>
      </c>
      <c r="D150" s="61"/>
      <c r="E150" s="205"/>
      <c r="F150" s="43" t="str">
        <f t="shared" si="5"/>
        <v>Not Assessed</v>
      </c>
      <c r="G150" s="229" t="str">
        <f>IF(COUNTIF(F128:F154,"Not Assessed")&gt;0,"Assessment Incomplete",IF(COUNTIF(F128:F154,"N")&gt;0,IF(COUNTIF(F128:F154,"Y")&gt;0,"Partially Implemented","Not Yet Implemented"),"Fully Implemented"))</f>
        <v>Assessment Incomplete</v>
      </c>
      <c r="H150" s="10">
        <f t="shared" si="4"/>
        <v>0</v>
      </c>
      <c r="I150" s="20"/>
      <c r="J150" s="15"/>
    </row>
    <row r="151" spans="1:10" x14ac:dyDescent="0.35">
      <c r="A151" s="236"/>
      <c r="B151" s="233"/>
      <c r="C151" s="36" t="s">
        <v>320</v>
      </c>
      <c r="D151" s="62"/>
      <c r="E151" s="206"/>
      <c r="F151" s="43" t="str">
        <f t="shared" si="5"/>
        <v>Not Assessed</v>
      </c>
      <c r="G151" s="230"/>
      <c r="H151" s="11">
        <f t="shared" si="4"/>
        <v>0</v>
      </c>
      <c r="I151" s="21"/>
      <c r="J151" s="16"/>
    </row>
    <row r="152" spans="1:10" x14ac:dyDescent="0.35">
      <c r="A152" s="236"/>
      <c r="B152" s="233"/>
      <c r="C152" s="36" t="s">
        <v>321</v>
      </c>
      <c r="D152" s="62"/>
      <c r="E152" s="206"/>
      <c r="F152" s="43" t="str">
        <f t="shared" si="5"/>
        <v>Not Assessed</v>
      </c>
      <c r="G152" s="230"/>
      <c r="H152" s="11">
        <f t="shared" si="4"/>
        <v>0</v>
      </c>
      <c r="I152" s="21"/>
      <c r="J152" s="16"/>
    </row>
    <row r="153" spans="1:10" x14ac:dyDescent="0.35">
      <c r="A153" s="236"/>
      <c r="B153" s="233"/>
      <c r="C153" s="36" t="s">
        <v>255</v>
      </c>
      <c r="D153" s="62"/>
      <c r="E153" s="206"/>
      <c r="F153" s="43" t="str">
        <f t="shared" si="5"/>
        <v>Not Assessed</v>
      </c>
      <c r="G153" s="230"/>
      <c r="H153" s="11">
        <f t="shared" si="4"/>
        <v>0</v>
      </c>
      <c r="I153" s="21"/>
      <c r="J153" s="16"/>
    </row>
    <row r="154" spans="1:10" ht="15" thickBot="1" x14ac:dyDescent="0.4">
      <c r="A154" s="237"/>
      <c r="B154" s="234"/>
      <c r="C154" s="37" t="s">
        <v>256</v>
      </c>
      <c r="D154" s="63"/>
      <c r="E154" s="207"/>
      <c r="F154" s="43" t="str">
        <f t="shared" si="5"/>
        <v>Not Assessed</v>
      </c>
      <c r="G154" s="231"/>
      <c r="H154" s="12">
        <f t="shared" si="4"/>
        <v>0</v>
      </c>
      <c r="I154" s="22"/>
      <c r="J154" s="17"/>
    </row>
    <row r="155" spans="1:10" ht="24.9" customHeight="1" x14ac:dyDescent="0.35">
      <c r="A155" s="240" t="s">
        <v>322</v>
      </c>
      <c r="B155" s="232" t="s">
        <v>197</v>
      </c>
      <c r="C155" s="35" t="s">
        <v>323</v>
      </c>
      <c r="D155" s="61"/>
      <c r="E155" s="205"/>
      <c r="F155" s="43" t="str">
        <f t="shared" si="5"/>
        <v>Not Assessed</v>
      </c>
      <c r="G155" s="229" t="str">
        <f>IF(COUNTIF(F155:F160,"Not Assessed")&gt;0,"Assessment Incomplete",IF(COUNTIF(F155:F160,"N")&gt;0,IF(COUNTIF(F155:F160,"Y")&gt;0,"Partially Implemented","Not Yet Implemented"),"Fully Implemented"))</f>
        <v>Assessment Incomplete</v>
      </c>
      <c r="H155" s="10">
        <f t="shared" si="4"/>
        <v>0</v>
      </c>
      <c r="I155" s="20"/>
      <c r="J155" s="15"/>
    </row>
    <row r="156" spans="1:10" x14ac:dyDescent="0.35">
      <c r="A156" s="236"/>
      <c r="B156" s="233"/>
      <c r="C156" s="36" t="s">
        <v>324</v>
      </c>
      <c r="D156" s="62"/>
      <c r="E156" s="206"/>
      <c r="F156" s="43" t="str">
        <f t="shared" si="5"/>
        <v>Not Assessed</v>
      </c>
      <c r="G156" s="230"/>
      <c r="H156" s="11">
        <f t="shared" si="4"/>
        <v>0</v>
      </c>
      <c r="I156" s="21"/>
      <c r="J156" s="16"/>
    </row>
    <row r="157" spans="1:10" x14ac:dyDescent="0.35">
      <c r="A157" s="236"/>
      <c r="B157" s="233"/>
      <c r="C157" s="36" t="s">
        <v>325</v>
      </c>
      <c r="D157" s="62"/>
      <c r="E157" s="206"/>
      <c r="F157" s="43" t="str">
        <f t="shared" si="5"/>
        <v>Not Assessed</v>
      </c>
      <c r="G157" s="230"/>
      <c r="H157" s="11">
        <f t="shared" si="4"/>
        <v>0</v>
      </c>
      <c r="I157" s="21"/>
      <c r="J157" s="16"/>
    </row>
    <row r="158" spans="1:10" ht="25" x14ac:dyDescent="0.35">
      <c r="A158" s="236"/>
      <c r="B158" s="233"/>
      <c r="C158" s="36" t="s">
        <v>326</v>
      </c>
      <c r="D158" s="62"/>
      <c r="E158" s="206"/>
      <c r="F158" s="43" t="str">
        <f t="shared" si="5"/>
        <v>Not Assessed</v>
      </c>
      <c r="G158" s="230"/>
      <c r="H158" s="11">
        <f t="shared" si="4"/>
        <v>0</v>
      </c>
      <c r="I158" s="21"/>
      <c r="J158" s="16"/>
    </row>
    <row r="159" spans="1:10" x14ac:dyDescent="0.35">
      <c r="A159" s="236"/>
      <c r="B159" s="233"/>
      <c r="C159" s="36" t="s">
        <v>327</v>
      </c>
      <c r="D159" s="62"/>
      <c r="E159" s="206"/>
      <c r="F159" s="43" t="str">
        <f t="shared" si="5"/>
        <v>Not Assessed</v>
      </c>
      <c r="G159" s="230"/>
      <c r="H159" s="11">
        <f t="shared" si="4"/>
        <v>0</v>
      </c>
      <c r="I159" s="21"/>
      <c r="J159" s="16"/>
    </row>
    <row r="160" spans="1:10" ht="15" thickBot="1" x14ac:dyDescent="0.4">
      <c r="A160" s="236"/>
      <c r="B160" s="234"/>
      <c r="C160" s="37" t="s">
        <v>328</v>
      </c>
      <c r="D160" s="63"/>
      <c r="E160" s="207"/>
      <c r="F160" s="43" t="str">
        <f t="shared" si="5"/>
        <v>Not Assessed</v>
      </c>
      <c r="G160" s="231"/>
      <c r="H160" s="12">
        <f t="shared" si="4"/>
        <v>0</v>
      </c>
      <c r="I160" s="22"/>
      <c r="J160" s="17"/>
    </row>
    <row r="161" spans="1:10" ht="15" customHeight="1" x14ac:dyDescent="0.35">
      <c r="A161" s="236"/>
      <c r="B161" s="232" t="s">
        <v>209</v>
      </c>
      <c r="C161" s="39" t="s">
        <v>329</v>
      </c>
      <c r="D161" s="61"/>
      <c r="E161" s="205"/>
      <c r="F161" s="43" t="str">
        <f t="shared" si="5"/>
        <v>Not Assessed</v>
      </c>
      <c r="G161" s="229" t="str">
        <f>IF(COUNTIF(F155:F162,"Not Assessed")&gt;0,"Assessment Incomplete",IF(COUNTIF(F155:F162,"N")&gt;0,IF(COUNTIF(F155:F162,"Y")&gt;0,"Partially Implemented","Not Yet Implemented"),"Fully Implemented"))</f>
        <v>Assessment Incomplete</v>
      </c>
      <c r="H161" s="10">
        <f t="shared" si="4"/>
        <v>0</v>
      </c>
      <c r="I161" s="20"/>
      <c r="J161" s="15"/>
    </row>
    <row r="162" spans="1:10" ht="15" customHeight="1" thickBot="1" x14ac:dyDescent="0.4">
      <c r="A162" s="236"/>
      <c r="B162" s="234"/>
      <c r="C162" s="41" t="s">
        <v>330</v>
      </c>
      <c r="D162" s="63"/>
      <c r="E162" s="207"/>
      <c r="F162" s="43" t="str">
        <f t="shared" si="5"/>
        <v>Not Assessed</v>
      </c>
      <c r="G162" s="230"/>
      <c r="H162" s="12">
        <f t="shared" si="4"/>
        <v>0</v>
      </c>
      <c r="I162" s="22"/>
      <c r="J162" s="17"/>
    </row>
    <row r="163" spans="1:10" ht="14.4" customHeight="1" x14ac:dyDescent="0.35">
      <c r="A163" s="236"/>
      <c r="B163" s="238" t="s">
        <v>212</v>
      </c>
      <c r="C163" s="42" t="s">
        <v>331</v>
      </c>
      <c r="D163" s="64"/>
      <c r="E163" s="205"/>
      <c r="F163" s="43" t="str">
        <f t="shared" si="5"/>
        <v>Not Assessed</v>
      </c>
      <c r="G163" s="229" t="str">
        <f>IF(COUNTIF(F155:F165,"Not Assessed")&gt;0,"Assessment Incomplete",IF(COUNTIF(F155:F165,"N")&gt;0,IF(COUNTIF(F155:F165,"Y")&gt;0,"Partially Implemented","Not Yet Implemented"),"Fully Implemented"))</f>
        <v>Assessment Incomplete</v>
      </c>
      <c r="H163" s="13">
        <f t="shared" si="4"/>
        <v>0</v>
      </c>
      <c r="I163" s="23"/>
      <c r="J163" s="18"/>
    </row>
    <row r="164" spans="1:10" x14ac:dyDescent="0.35">
      <c r="A164" s="236"/>
      <c r="B164" s="233"/>
      <c r="C164" s="40" t="s">
        <v>332</v>
      </c>
      <c r="D164" s="62"/>
      <c r="E164" s="206"/>
      <c r="F164" s="43" t="str">
        <f t="shared" si="5"/>
        <v>Not Assessed</v>
      </c>
      <c r="G164" s="230"/>
      <c r="H164" s="11">
        <f>IF(F164="Y", 100%,0%)</f>
        <v>0</v>
      </c>
      <c r="I164" s="21"/>
      <c r="J164" s="16"/>
    </row>
    <row r="165" spans="1:10" ht="15" thickBot="1" x14ac:dyDescent="0.4">
      <c r="A165" s="237"/>
      <c r="B165" s="234"/>
      <c r="C165" s="41" t="s">
        <v>333</v>
      </c>
      <c r="D165" s="63"/>
      <c r="E165" s="207"/>
      <c r="F165" s="43" t="str">
        <f t="shared" si="5"/>
        <v>Not Assessed</v>
      </c>
      <c r="G165" s="231"/>
      <c r="H165" s="12">
        <f>IF(F165="Y", 100%,0%)</f>
        <v>0</v>
      </c>
      <c r="I165" s="22"/>
      <c r="J165" s="17"/>
    </row>
  </sheetData>
  <protectedRanges>
    <protectedRange sqref="D7:D9" name="Range2"/>
    <protectedRange sqref="D15:E165 I15:J165 E7:F9" name="Range1"/>
  </protectedRanges>
  <mergeCells count="57">
    <mergeCell ref="G15:G23"/>
    <mergeCell ref="A15:A28"/>
    <mergeCell ref="B15:B23"/>
    <mergeCell ref="B24:B25"/>
    <mergeCell ref="B26:B28"/>
    <mergeCell ref="G24:G25"/>
    <mergeCell ref="G26:G28"/>
    <mergeCell ref="A1:J1"/>
    <mergeCell ref="A29:A45"/>
    <mergeCell ref="B29:B36"/>
    <mergeCell ref="B37:B45"/>
    <mergeCell ref="A155:A165"/>
    <mergeCell ref="B155:B160"/>
    <mergeCell ref="B161:B162"/>
    <mergeCell ref="B163:B165"/>
    <mergeCell ref="B112:B116"/>
    <mergeCell ref="A117:A127"/>
    <mergeCell ref="B117:B120"/>
    <mergeCell ref="B122:B127"/>
    <mergeCell ref="A99:A116"/>
    <mergeCell ref="B99:B101"/>
    <mergeCell ref="B102:B111"/>
    <mergeCell ref="A128:A154"/>
    <mergeCell ref="A46:A69"/>
    <mergeCell ref="B46:B52"/>
    <mergeCell ref="B53:B64"/>
    <mergeCell ref="B65:B69"/>
    <mergeCell ref="A70:A98"/>
    <mergeCell ref="B70:B76"/>
    <mergeCell ref="B77:B89"/>
    <mergeCell ref="B90:B98"/>
    <mergeCell ref="B132:B149"/>
    <mergeCell ref="B150:B154"/>
    <mergeCell ref="G112:G116"/>
    <mergeCell ref="G29:G36"/>
    <mergeCell ref="G37:G45"/>
    <mergeCell ref="G46:G52"/>
    <mergeCell ref="G53:G64"/>
    <mergeCell ref="G99:G101"/>
    <mergeCell ref="G102:G111"/>
    <mergeCell ref="B128:B131"/>
    <mergeCell ref="E6:G6"/>
    <mergeCell ref="E7:G7"/>
    <mergeCell ref="E8:G8"/>
    <mergeCell ref="E9:G9"/>
    <mergeCell ref="G163:G165"/>
    <mergeCell ref="G65:G69"/>
    <mergeCell ref="G70:G76"/>
    <mergeCell ref="G77:G89"/>
    <mergeCell ref="G90:G98"/>
    <mergeCell ref="G117:G120"/>
    <mergeCell ref="G122:G127"/>
    <mergeCell ref="G128:G131"/>
    <mergeCell ref="G132:G149"/>
    <mergeCell ref="G150:G154"/>
    <mergeCell ref="G155:G160"/>
    <mergeCell ref="G161:G162"/>
  </mergeCells>
  <conditionalFormatting sqref="D7:D9">
    <cfRule type="cellIs" dxfId="92" priority="1" operator="equal">
      <formula>"Partial"</formula>
    </cfRule>
    <cfRule type="cellIs" dxfId="91" priority="2" operator="equal">
      <formula>"Full"</formula>
    </cfRule>
    <cfRule type="cellIs" dxfId="90" priority="3" operator="equal">
      <formula>"Nil"</formula>
    </cfRule>
  </conditionalFormatting>
  <conditionalFormatting sqref="D15:D165">
    <cfRule type="cellIs" dxfId="89" priority="4" operator="equal">
      <formula>"Not assessed"</formula>
    </cfRule>
    <cfRule type="cellIs" dxfId="88" priority="5" operator="equal">
      <formula>"No visibility"</formula>
    </cfRule>
    <cfRule type="cellIs" dxfId="87" priority="6" operator="equal">
      <formula>"Ineffective"</formula>
    </cfRule>
    <cfRule type="cellIs" dxfId="86" priority="7" operator="equal">
      <formula>"Effective"</formula>
    </cfRule>
    <cfRule type="cellIs" dxfId="85" priority="8" operator="equal">
      <formula>"Alternate control"</formula>
    </cfRule>
    <cfRule type="cellIs" dxfId="84" priority="10" operator="equal">
      <formula>"Not applicable"</formula>
    </cfRule>
  </conditionalFormatting>
  <conditionalFormatting sqref="F12:F14 H12:H14">
    <cfRule type="cellIs" dxfId="83" priority="128" operator="equal">
      <formula>"N"</formula>
    </cfRule>
  </conditionalFormatting>
  <conditionalFormatting sqref="F12:F165 H46:H165">
    <cfRule type="cellIs" dxfId="82" priority="73" operator="equal">
      <formula>"Y"</formula>
    </cfRule>
  </conditionalFormatting>
  <conditionalFormatting sqref="F15:F165 H15:H28">
    <cfRule type="cellIs" dxfId="81" priority="122" operator="equal">
      <formula>"N"</formula>
    </cfRule>
  </conditionalFormatting>
  <conditionalFormatting sqref="F46:F165 H46:H165">
    <cfRule type="cellIs" dxfId="80" priority="72" operator="equal">
      <formula>"N"</formula>
    </cfRule>
  </conditionalFormatting>
  <conditionalFormatting sqref="G12:G15 G24 G26">
    <cfRule type="cellIs" dxfId="79" priority="118" operator="equal">
      <formula>"Partially Implemented"</formula>
    </cfRule>
    <cfRule type="cellIs" dxfId="78" priority="119" operator="equal">
      <formula>"Not Yet Assessed"</formula>
    </cfRule>
    <cfRule type="cellIs" dxfId="77" priority="120" operator="equal">
      <formula>"Not Yet Implemented"</formula>
    </cfRule>
    <cfRule type="cellIs" dxfId="76" priority="121" operator="equal">
      <formula>"Fully Implemented"</formula>
    </cfRule>
  </conditionalFormatting>
  <conditionalFormatting sqref="G29">
    <cfRule type="cellIs" dxfId="75" priority="112" operator="equal">
      <formula>"Partially Implemented"</formula>
    </cfRule>
    <cfRule type="cellIs" dxfId="74" priority="113" operator="equal">
      <formula>"Not Yet Assessed"</formula>
    </cfRule>
    <cfRule type="cellIs" dxfId="73" priority="114" operator="equal">
      <formula>"Not Yet Implemented"</formula>
    </cfRule>
    <cfRule type="cellIs" dxfId="72" priority="115" operator="equal">
      <formula>"Fully Implemented"</formula>
    </cfRule>
  </conditionalFormatting>
  <conditionalFormatting sqref="G37">
    <cfRule type="cellIs" dxfId="71" priority="12" operator="equal">
      <formula>"Partially Implemented"</formula>
    </cfRule>
    <cfRule type="cellIs" dxfId="70" priority="13" operator="equal">
      <formula>"Not Yet Assessed"</formula>
    </cfRule>
    <cfRule type="cellIs" dxfId="69" priority="14" operator="equal">
      <formula>"Not Yet Implemented"</formula>
    </cfRule>
    <cfRule type="cellIs" dxfId="68" priority="15" operator="equal">
      <formula>"Fully Implemented"</formula>
    </cfRule>
  </conditionalFormatting>
  <conditionalFormatting sqref="G46">
    <cfRule type="cellIs" dxfId="67" priority="106" operator="equal">
      <formula>"Partially Implemented"</formula>
    </cfRule>
    <cfRule type="cellIs" dxfId="66" priority="107" operator="equal">
      <formula>"Not Yet Assessed"</formula>
    </cfRule>
    <cfRule type="cellIs" dxfId="65" priority="108" operator="equal">
      <formula>"Not Yet Implemented"</formula>
    </cfRule>
    <cfRule type="cellIs" dxfId="64" priority="109" operator="equal">
      <formula>"Fully Implemented"</formula>
    </cfRule>
  </conditionalFormatting>
  <conditionalFormatting sqref="G53">
    <cfRule type="cellIs" dxfId="63" priority="60" operator="equal">
      <formula>"Partially Implemented"</formula>
    </cfRule>
    <cfRule type="cellIs" dxfId="62" priority="61" operator="equal">
      <formula>"Not Yet Assessed"</formula>
    </cfRule>
    <cfRule type="cellIs" dxfId="61" priority="62" operator="equal">
      <formula>"Not Yet Implemented"</formula>
    </cfRule>
    <cfRule type="cellIs" dxfId="60" priority="63" operator="equal">
      <formula>"Fully Implemented"</formula>
    </cfRule>
  </conditionalFormatting>
  <conditionalFormatting sqref="G65">
    <cfRule type="cellIs" dxfId="59" priority="64" operator="equal">
      <formula>"Partially Implemented"</formula>
    </cfRule>
    <cfRule type="cellIs" dxfId="58" priority="65" operator="equal">
      <formula>"Not Yet Assessed"</formula>
    </cfRule>
    <cfRule type="cellIs" dxfId="57" priority="66" operator="equal">
      <formula>"Not Yet Implemented"</formula>
    </cfRule>
    <cfRule type="cellIs" dxfId="56" priority="67" operator="equal">
      <formula>"Fully Implemented"</formula>
    </cfRule>
  </conditionalFormatting>
  <conditionalFormatting sqref="G70">
    <cfRule type="cellIs" dxfId="55" priority="100" operator="equal">
      <formula>"Partially Implemented"</formula>
    </cfRule>
    <cfRule type="cellIs" dxfId="54" priority="101" operator="equal">
      <formula>"Not Yet Assessed"</formula>
    </cfRule>
    <cfRule type="cellIs" dxfId="53" priority="102" operator="equal">
      <formula>"Not Yet Implemented"</formula>
    </cfRule>
    <cfRule type="cellIs" dxfId="52" priority="103" operator="equal">
      <formula>"Fully Implemented"</formula>
    </cfRule>
  </conditionalFormatting>
  <conditionalFormatting sqref="G77 G90">
    <cfRule type="cellIs" dxfId="51" priority="56" operator="equal">
      <formula>"Partially Implemented"</formula>
    </cfRule>
    <cfRule type="cellIs" dxfId="50" priority="57" operator="equal">
      <formula>"Not Yet Assessed"</formula>
    </cfRule>
    <cfRule type="cellIs" dxfId="49" priority="58" operator="equal">
      <formula>"Not Yet Implemented"</formula>
    </cfRule>
    <cfRule type="cellIs" dxfId="48" priority="59" operator="equal">
      <formula>"Fully Implemented"</formula>
    </cfRule>
  </conditionalFormatting>
  <conditionalFormatting sqref="G99">
    <cfRule type="cellIs" dxfId="47" priority="52" operator="equal">
      <formula>"Partially Implemented"</formula>
    </cfRule>
    <cfRule type="cellIs" dxfId="46" priority="53" operator="equal">
      <formula>"Not Yet Assessed"</formula>
    </cfRule>
    <cfRule type="cellIs" dxfId="45" priority="54" operator="equal">
      <formula>"Not Yet Implemented"</formula>
    </cfRule>
    <cfRule type="cellIs" dxfId="44" priority="55" operator="equal">
      <formula>"Fully Implemented"</formula>
    </cfRule>
  </conditionalFormatting>
  <conditionalFormatting sqref="G102">
    <cfRule type="cellIs" dxfId="43" priority="48" operator="equal">
      <formula>"Partially Implemented"</formula>
    </cfRule>
    <cfRule type="cellIs" dxfId="42" priority="49" operator="equal">
      <formula>"Not Yet Assessed"</formula>
    </cfRule>
    <cfRule type="cellIs" dxfId="41" priority="50" operator="equal">
      <formula>"Not Yet Implemented"</formula>
    </cfRule>
    <cfRule type="cellIs" dxfId="40" priority="51" operator="equal">
      <formula>"Fully Implemented"</formula>
    </cfRule>
  </conditionalFormatting>
  <conditionalFormatting sqref="G112">
    <cfRule type="cellIs" dxfId="39" priority="44" operator="equal">
      <formula>"Partially Implemented"</formula>
    </cfRule>
    <cfRule type="cellIs" dxfId="38" priority="45" operator="equal">
      <formula>"Not Yet Assessed"</formula>
    </cfRule>
    <cfRule type="cellIs" dxfId="37" priority="46" operator="equal">
      <formula>"Not Yet Implemented"</formula>
    </cfRule>
    <cfRule type="cellIs" dxfId="36" priority="47" operator="equal">
      <formula>"Fully Implemented"</formula>
    </cfRule>
  </conditionalFormatting>
  <conditionalFormatting sqref="G117">
    <cfRule type="cellIs" dxfId="35" priority="40" operator="equal">
      <formula>"Partially Implemented"</formula>
    </cfRule>
    <cfRule type="cellIs" dxfId="34" priority="41" operator="equal">
      <formula>"Not Yet Assessed"</formula>
    </cfRule>
    <cfRule type="cellIs" dxfId="33" priority="42" operator="equal">
      <formula>"Not Yet Implemented"</formula>
    </cfRule>
    <cfRule type="cellIs" dxfId="32" priority="43" operator="equal">
      <formula>"Fully Implemented"</formula>
    </cfRule>
  </conditionalFormatting>
  <conditionalFormatting sqref="G122">
    <cfRule type="cellIs" dxfId="31" priority="36" operator="equal">
      <formula>"Partially Implemented"</formula>
    </cfRule>
    <cfRule type="cellIs" dxfId="30" priority="37" operator="equal">
      <formula>"Not Yet Assessed"</formula>
    </cfRule>
    <cfRule type="cellIs" dxfId="29" priority="38" operator="equal">
      <formula>"Not Yet Implemented"</formula>
    </cfRule>
    <cfRule type="cellIs" dxfId="28" priority="39" operator="equal">
      <formula>"Fully Implemented"</formula>
    </cfRule>
  </conditionalFormatting>
  <conditionalFormatting sqref="G128">
    <cfRule type="cellIs" dxfId="27" priority="32" operator="equal">
      <formula>"Partially Implemented"</formula>
    </cfRule>
    <cfRule type="cellIs" dxfId="26" priority="33" operator="equal">
      <formula>"Not Yet Assessed"</formula>
    </cfRule>
    <cfRule type="cellIs" dxfId="25" priority="34" operator="equal">
      <formula>"Not Yet Implemented"</formula>
    </cfRule>
    <cfRule type="cellIs" dxfId="24" priority="35" operator="equal">
      <formula>"Fully Implemented"</formula>
    </cfRule>
  </conditionalFormatting>
  <conditionalFormatting sqref="G132">
    <cfRule type="cellIs" dxfId="23" priority="28" operator="equal">
      <formula>"Partially Implemented"</formula>
    </cfRule>
    <cfRule type="cellIs" dxfId="22" priority="29" operator="equal">
      <formula>"Not Yet Assessed"</formula>
    </cfRule>
    <cfRule type="cellIs" dxfId="21" priority="30" operator="equal">
      <formula>"Not Yet Implemented"</formula>
    </cfRule>
    <cfRule type="cellIs" dxfId="20" priority="31" operator="equal">
      <formula>"Fully Implemented"</formula>
    </cfRule>
  </conditionalFormatting>
  <conditionalFormatting sqref="G150 G155">
    <cfRule type="cellIs" dxfId="19" priority="24" operator="equal">
      <formula>"Partially Implemented"</formula>
    </cfRule>
    <cfRule type="cellIs" dxfId="18" priority="25" operator="equal">
      <formula>"Not Yet Assessed"</formula>
    </cfRule>
    <cfRule type="cellIs" dxfId="17" priority="26" operator="equal">
      <formula>"Not Yet Implemented"</formula>
    </cfRule>
    <cfRule type="cellIs" dxfId="16" priority="27" operator="equal">
      <formula>"Fully Implemented"</formula>
    </cfRule>
  </conditionalFormatting>
  <conditionalFormatting sqref="G161">
    <cfRule type="cellIs" dxfId="15" priority="20" operator="equal">
      <formula>"Partially Implemented"</formula>
    </cfRule>
    <cfRule type="cellIs" dxfId="14" priority="21" operator="equal">
      <formula>"Not Yet Assessed"</formula>
    </cfRule>
    <cfRule type="cellIs" dxfId="13" priority="22" operator="equal">
      <formula>"Not Yet Implemented"</formula>
    </cfRule>
    <cfRule type="cellIs" dxfId="12" priority="23" operator="equal">
      <formula>"Fully Implemented"</formula>
    </cfRule>
  </conditionalFormatting>
  <conditionalFormatting sqref="G163">
    <cfRule type="cellIs" dxfId="11" priority="16" operator="equal">
      <formula>"Partially Implemented"</formula>
    </cfRule>
    <cfRule type="cellIs" dxfId="10" priority="17" operator="equal">
      <formula>"Not Yet Assessed"</formula>
    </cfRule>
    <cfRule type="cellIs" dxfId="9" priority="18" operator="equal">
      <formula>"Not Yet Implemented"</formula>
    </cfRule>
    <cfRule type="cellIs" dxfId="8" priority="19" operator="equal">
      <formula>"Fully Implemented"</formula>
    </cfRule>
  </conditionalFormatting>
  <conditionalFormatting sqref="H12:H28">
    <cfRule type="cellIs" dxfId="7" priority="123" operator="equal">
      <formula>"Y"</formula>
    </cfRule>
  </conditionalFormatting>
  <dataValidations count="1">
    <dataValidation allowBlank="1" showInputMessage="1" showErrorMessage="1" promptTitle="This cell is locked" prompt="The value changes automatically with a formula" sqref="F15:F165" xr:uid="{E4E1CE9A-83A5-4D52-9A93-A36299C04835}"/>
  </dataValidation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legacyDrawing r:id="rId2"/>
  <extLst>
    <ext xmlns:x14="http://schemas.microsoft.com/office/spreadsheetml/2009/9/main" uri="{CCE6A557-97BC-4b89-ADB6-D9C93CAAB3DF}">
      <x14:dataValidations xmlns:xm="http://schemas.microsoft.com/office/excel/2006/main" count="3">
        <x14:dataValidation type="list" allowBlank="1" showErrorMessage="1" error="Please insert a whole number" xr:uid="{71835A1E-959C-4F4C-9BF1-70A6E1B04B21}">
          <x14:formula1>
            <xm:f>Data!$B$3:$B$8</xm:f>
          </x14:formula1>
          <xm:sqref>D15:D165</xm:sqref>
        </x14:dataValidation>
        <x14:dataValidation type="list" allowBlank="1" showInputMessage="1" showErrorMessage="1" error="Please insert a whole number" xr:uid="{F8B0BD6A-3E51-4CE1-80D5-0782E5254EAE}">
          <x14:formula1>
            <xm:f>Data!$B$15:$B$18</xm:f>
          </x14:formula1>
          <xm:sqref>E15:E165</xm:sqref>
        </x14:dataValidation>
        <x14:dataValidation type="list" allowBlank="1" showInputMessage="1" showErrorMessage="1" xr:uid="{9DD1D42E-1924-4B0F-BA06-E26011EFABEE}">
          <x14:formula1>
            <xm:f>Data!$B$24:$B$26</xm:f>
          </x14:formula1>
          <xm:sqref>D7:D9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99216-80EF-42C2-A9C5-204315B8A563}">
  <sheetPr codeName="Sheet7">
    <tabColor theme="7" tint="0.59999389629810485"/>
  </sheetPr>
  <dimension ref="A1:E17"/>
  <sheetViews>
    <sheetView showGridLines="0" topLeftCell="A2" zoomScaleNormal="100" workbookViewId="0">
      <selection activeCell="E10" sqref="E10"/>
    </sheetView>
  </sheetViews>
  <sheetFormatPr defaultRowHeight="14.5" x14ac:dyDescent="0.35"/>
  <cols>
    <col min="1" max="1" width="7.453125" customWidth="1"/>
    <col min="2" max="2" width="61" bestFit="1" customWidth="1"/>
    <col min="3" max="3" width="29" bestFit="1" customWidth="1"/>
    <col min="4" max="4" width="21.453125" customWidth="1"/>
    <col min="5" max="5" width="21.08984375" customWidth="1"/>
  </cols>
  <sheetData>
    <row r="1" spans="1:5" ht="42" customHeight="1" x14ac:dyDescent="0.35">
      <c r="A1" s="211" t="s">
        <v>334</v>
      </c>
      <c r="B1" s="211"/>
      <c r="C1" s="211"/>
      <c r="D1" s="211"/>
      <c r="E1" s="211"/>
    </row>
    <row r="2" spans="1:5" ht="27.5" thickBot="1" x14ac:dyDescent="0.4">
      <c r="A2" s="56"/>
      <c r="B2" s="56"/>
      <c r="C2" s="56"/>
      <c r="D2" s="56"/>
      <c r="E2" s="56"/>
    </row>
    <row r="3" spans="1:5" ht="29" thickBot="1" x14ac:dyDescent="0.7">
      <c r="A3" s="56"/>
      <c r="B3" s="57" t="s">
        <v>335</v>
      </c>
      <c r="C3" s="57" t="s">
        <v>336</v>
      </c>
      <c r="D3" s="56"/>
      <c r="E3" s="56"/>
    </row>
    <row r="4" spans="1:5" ht="27" x14ac:dyDescent="0.55000000000000004">
      <c r="A4" s="56"/>
      <c r="B4" s="59" t="s">
        <v>337</v>
      </c>
      <c r="C4" s="145" t="str">
        <f>'PR3 QGISCF_DES_QGAF_Essential 8'!D7</f>
        <v>Partial</v>
      </c>
      <c r="D4" s="56"/>
      <c r="E4" s="56"/>
    </row>
    <row r="5" spans="1:5" ht="27" x14ac:dyDescent="0.55000000000000004">
      <c r="A5" s="56"/>
      <c r="B5" s="59" t="s">
        <v>338</v>
      </c>
      <c r="C5" s="145" t="str">
        <f>'PR3 QGISCF_DES_QGAF_Essential 8'!D8</f>
        <v>Full</v>
      </c>
      <c r="D5" s="56"/>
      <c r="E5" s="56"/>
    </row>
    <row r="6" spans="1:5" ht="27" x14ac:dyDescent="0.55000000000000004">
      <c r="A6" s="56"/>
      <c r="B6" s="59" t="s">
        <v>339</v>
      </c>
      <c r="C6" s="145" t="str">
        <f>'PR3 QGISCF_DES_QGAF_Essential 8'!D9</f>
        <v>Nil</v>
      </c>
      <c r="D6" s="56"/>
      <c r="E6" s="56"/>
    </row>
    <row r="7" spans="1:5" ht="27.5" thickBot="1" x14ac:dyDescent="0.4">
      <c r="A7" s="56"/>
      <c r="B7" s="56"/>
      <c r="C7" s="56"/>
      <c r="D7" s="56"/>
      <c r="E7" s="56"/>
    </row>
    <row r="8" spans="1:5" ht="29" thickBot="1" x14ac:dyDescent="0.4">
      <c r="A8" s="56"/>
      <c r="B8" s="250" t="s">
        <v>340</v>
      </c>
      <c r="C8" s="247" t="s">
        <v>341</v>
      </c>
      <c r="D8" s="248"/>
      <c r="E8" s="249"/>
    </row>
    <row r="9" spans="1:5" ht="29" thickBot="1" x14ac:dyDescent="0.7">
      <c r="A9" s="8"/>
      <c r="B9" s="251"/>
      <c r="C9" s="156" t="s">
        <v>197</v>
      </c>
      <c r="D9" s="57" t="s">
        <v>209</v>
      </c>
      <c r="E9" s="57" t="s">
        <v>212</v>
      </c>
    </row>
    <row r="10" spans="1:5" ht="23.5" x14ac:dyDescent="0.35">
      <c r="A10" s="9"/>
      <c r="B10" s="58" t="s">
        <v>196</v>
      </c>
      <c r="C10" s="146">
        <f>AVERAGE('PR3 QGISCF_DES_QGAF_Essential 8'!H15:H23)</f>
        <v>0.1111111111111111</v>
      </c>
      <c r="D10" s="147">
        <f>AVERAGE('PR3 QGISCF_DES_QGAF_Essential 8'!H15:H25)</f>
        <v>9.0909090909090912E-2</v>
      </c>
      <c r="E10" s="148">
        <f>AVERAGE('PR3 QGISCF_DES_QGAF_Essential 8'!H15:H28)</f>
        <v>7.1428571428571425E-2</v>
      </c>
    </row>
    <row r="11" spans="1:5" ht="23.5" x14ac:dyDescent="0.35">
      <c r="A11" s="9"/>
      <c r="B11" s="59" t="s">
        <v>216</v>
      </c>
      <c r="C11" s="149">
        <f>AVERAGE('PR3 QGISCF_DES_QGAF_Essential 8'!H29:H36)</f>
        <v>0</v>
      </c>
      <c r="D11" s="150" t="s">
        <v>342</v>
      </c>
      <c r="E11" s="151">
        <f>AVERAGE('PR3 QGISCF_DES_QGAF_Essential 8'!H29:H45)</f>
        <v>0</v>
      </c>
    </row>
    <row r="12" spans="1:5" ht="23.5" x14ac:dyDescent="0.35">
      <c r="A12" s="9"/>
      <c r="B12" s="59" t="s">
        <v>232</v>
      </c>
      <c r="C12" s="149">
        <f>AVERAGE('PR3 QGISCF_DES_QGAF_Essential 8'!H46:H52)</f>
        <v>0</v>
      </c>
      <c r="D12" s="150">
        <f>AVERAGE('PR3 QGISCF_DES_QGAF_Essential 8'!H46:H64)</f>
        <v>0</v>
      </c>
      <c r="E12" s="151">
        <f>AVERAGE('PR3 QGISCF_DES_QGAF_Essential 8'!H46:H69)</f>
        <v>0</v>
      </c>
    </row>
    <row r="13" spans="1:5" ht="23.5" x14ac:dyDescent="0.35">
      <c r="A13" s="9"/>
      <c r="B13" s="59" t="s">
        <v>257</v>
      </c>
      <c r="C13" s="149">
        <f>AVERAGE('PR3 QGISCF_DES_QGAF_Essential 8'!H70:H76)</f>
        <v>0</v>
      </c>
      <c r="D13" s="150">
        <f>AVERAGE('PR3 QGISCF_DES_QGAF_Essential 8'!H70:H89)</f>
        <v>0</v>
      </c>
      <c r="E13" s="151">
        <f>AVERAGE('PR3 QGISCF_DES_QGAF_Essential 8'!H70:H98)</f>
        <v>0</v>
      </c>
    </row>
    <row r="14" spans="1:5" ht="23.5" x14ac:dyDescent="0.35">
      <c r="A14" s="9"/>
      <c r="B14" s="59" t="s">
        <v>279</v>
      </c>
      <c r="C14" s="149">
        <f>AVERAGE('PR3 QGISCF_DES_QGAF_Essential 8'!H99:H101)</f>
        <v>0</v>
      </c>
      <c r="D14" s="150">
        <f>AVERAGE('PR3 QGISCF_DES_QGAF_Essential 8'!H99:H111)</f>
        <v>0</v>
      </c>
      <c r="E14" s="151">
        <f>AVERAGE('PR3 QGISCF_DES_QGAF_Essential 8'!H99:H116)</f>
        <v>0</v>
      </c>
    </row>
    <row r="15" spans="1:5" ht="23.5" x14ac:dyDescent="0.35">
      <c r="A15" s="9"/>
      <c r="B15" s="59" t="s">
        <v>290</v>
      </c>
      <c r="C15" s="149">
        <f>AVERAGE('PR3 QGISCF_DES_QGAF_Essential 8'!H117:H120)</f>
        <v>0</v>
      </c>
      <c r="D15" s="150">
        <f>AVERAGE('PR3 QGISCF_DES_QGAF_Essential 8'!H117:H121)</f>
        <v>0</v>
      </c>
      <c r="E15" s="151">
        <f>AVERAGE('PR3 QGISCF_DES_QGAF_Essential 8'!H117:H127)</f>
        <v>0</v>
      </c>
    </row>
    <row r="16" spans="1:5" ht="23.5" x14ac:dyDescent="0.35">
      <c r="A16" s="9"/>
      <c r="B16" s="59" t="s">
        <v>302</v>
      </c>
      <c r="C16" s="149">
        <f>AVERAGE('PR3 QGISCF_DES_QGAF_Essential 8'!H128:H131)</f>
        <v>0</v>
      </c>
      <c r="D16" s="150">
        <f>AVERAGE('PR3 QGISCF_DES_QGAF_Essential 8'!H128:H149)</f>
        <v>0</v>
      </c>
      <c r="E16" s="151">
        <f>AVERAGE('PR3 QGISCF_DES_QGAF_Essential 8'!H128:H154)</f>
        <v>0</v>
      </c>
    </row>
    <row r="17" spans="1:5" ht="24" thickBot="1" x14ac:dyDescent="0.4">
      <c r="A17" s="9"/>
      <c r="B17" s="60" t="s">
        <v>322</v>
      </c>
      <c r="C17" s="152">
        <f>AVERAGE('PR3 QGISCF_DES_QGAF_Essential 8'!H155:H160)</f>
        <v>0</v>
      </c>
      <c r="D17" s="153">
        <f>AVERAGE('PR3 QGISCF_DES_QGAF_Essential 8'!H155:H162)</f>
        <v>0</v>
      </c>
      <c r="E17" s="154">
        <f>AVERAGE('PR3 QGISCF_DES_QGAF_Essential 8'!H155:H165)</f>
        <v>0</v>
      </c>
    </row>
  </sheetData>
  <sheetProtection algorithmName="SHA-512" hashValue="+CKLLyajn73F+G/7zuGNDDzzlYx8MlbEgJjlorfyAxwvKENFi5TUWuGpN5wH+fTFDGgTOPs1NDYcDm9FtluZuQ==" saltValue="hO/zuiT0pRh8xpRdKP84Qg==" spinCount="100000" sheet="1" objects="1" scenarios="1"/>
  <mergeCells count="3">
    <mergeCell ref="A1:E1"/>
    <mergeCell ref="C8:E8"/>
    <mergeCell ref="B8:B9"/>
  </mergeCells>
  <conditionalFormatting sqref="C4:C6">
    <cfRule type="cellIs" dxfId="6" priority="1" operator="equal">
      <formula>"Partial"</formula>
    </cfRule>
    <cfRule type="cellIs" dxfId="5" priority="2" operator="equal">
      <formula>"Nil"</formula>
    </cfRule>
    <cfRule type="cellIs" dxfId="4" priority="3" operator="equal">
      <formula>"Full"</formula>
    </cfRule>
  </conditionalFormatting>
  <conditionalFormatting sqref="C10:E17">
    <cfRule type="cellIs" dxfId="3" priority="4" operator="equal">
      <formula>"Partially Implemented"</formula>
    </cfRule>
    <cfRule type="cellIs" dxfId="2" priority="5" operator="equal">
      <formula>"Not Yet Assessed"</formula>
    </cfRule>
    <cfRule type="cellIs" dxfId="1" priority="6" operator="equal">
      <formula>"Not Yet Implemented"</formula>
    </cfRule>
    <cfRule type="cellIs" dxfId="0" priority="7" operator="equal">
      <formula>"Fully Implemented"</formula>
    </cfRule>
  </conditionalFormatting>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CFAD-EFF8-485C-A9F8-216520418378}">
  <sheetPr codeName="Sheet8">
    <tabColor theme="4" tint="-0.249977111117893"/>
  </sheetPr>
  <dimension ref="B1:J14"/>
  <sheetViews>
    <sheetView showGridLines="0" workbookViewId="0">
      <selection activeCell="E7" sqref="E7"/>
    </sheetView>
  </sheetViews>
  <sheetFormatPr defaultRowHeight="14.5" x14ac:dyDescent="0.35"/>
  <cols>
    <col min="1" max="1" width="2.54296875" customWidth="1"/>
    <col min="2" max="2" width="5.453125" hidden="1" customWidth="1"/>
    <col min="3" max="3" width="16.54296875" style="89" bestFit="1" customWidth="1"/>
    <col min="4" max="4" width="21.453125" style="89" customWidth="1"/>
    <col min="5" max="5" width="48.90625" customWidth="1"/>
    <col min="6" max="6" width="70.54296875" customWidth="1"/>
    <col min="7" max="7" width="38.453125" customWidth="1"/>
    <col min="8" max="8" width="25.453125" customWidth="1"/>
    <col min="9" max="9" width="33.453125" customWidth="1"/>
    <col min="10" max="10" width="0" hidden="1" customWidth="1"/>
  </cols>
  <sheetData>
    <row r="1" spans="2:10" ht="31" x14ac:dyDescent="0.7">
      <c r="B1" s="210" t="s">
        <v>343</v>
      </c>
      <c r="C1" s="210"/>
      <c r="D1" s="210"/>
      <c r="E1" s="210"/>
      <c r="F1" s="210"/>
      <c r="G1" s="210"/>
    </row>
    <row r="7" spans="2:10" ht="71.400000000000006" customHeight="1" thickBot="1" x14ac:dyDescent="0.4"/>
    <row r="8" spans="2:10" ht="124.5" thickBot="1" x14ac:dyDescent="0.4">
      <c r="B8" s="90" t="s">
        <v>44</v>
      </c>
      <c r="C8" s="91" t="s">
        <v>45</v>
      </c>
      <c r="D8" s="92" t="s">
        <v>46</v>
      </c>
      <c r="E8" s="92" t="s">
        <v>170</v>
      </c>
      <c r="F8" s="92" t="s">
        <v>48</v>
      </c>
      <c r="G8" s="92" t="s">
        <v>49</v>
      </c>
      <c r="H8" s="92" t="s">
        <v>50</v>
      </c>
      <c r="I8" s="92" t="s">
        <v>51</v>
      </c>
      <c r="J8" s="83" t="s">
        <v>52</v>
      </c>
    </row>
    <row r="9" spans="2:10" ht="51" customHeight="1" thickBot="1" x14ac:dyDescent="0.4">
      <c r="B9" s="128" t="s">
        <v>22</v>
      </c>
      <c r="C9" s="129" t="s">
        <v>344</v>
      </c>
      <c r="D9" s="129" t="s">
        <v>54</v>
      </c>
      <c r="E9" s="130" t="s">
        <v>55</v>
      </c>
      <c r="F9" s="131"/>
      <c r="G9" s="126" t="s">
        <v>57</v>
      </c>
      <c r="H9" s="126"/>
      <c r="I9" s="127"/>
      <c r="J9" s="87"/>
    </row>
    <row r="10" spans="2:10" ht="51" customHeight="1" thickBot="1" x14ac:dyDescent="0.4">
      <c r="B10" s="128" t="s">
        <v>22</v>
      </c>
      <c r="C10" s="129" t="s">
        <v>345</v>
      </c>
      <c r="D10" s="129" t="s">
        <v>346</v>
      </c>
      <c r="E10" s="130" t="s">
        <v>347</v>
      </c>
      <c r="F10" s="131"/>
      <c r="G10" s="126"/>
      <c r="H10" s="126"/>
      <c r="I10" s="127"/>
      <c r="J10" s="204"/>
    </row>
    <row r="11" spans="2:10" ht="140" thickBot="1" x14ac:dyDescent="0.4">
      <c r="B11" s="132" t="s">
        <v>30</v>
      </c>
      <c r="C11" s="133" t="s">
        <v>344</v>
      </c>
      <c r="D11" s="133" t="s">
        <v>58</v>
      </c>
      <c r="E11" s="134" t="s">
        <v>32</v>
      </c>
      <c r="F11" s="135"/>
      <c r="G11" s="126"/>
      <c r="H11" s="126"/>
      <c r="I11" s="127"/>
      <c r="J11" s="87"/>
    </row>
    <row r="12" spans="2:10" ht="140" thickBot="1" x14ac:dyDescent="0.4">
      <c r="B12" s="132" t="s">
        <v>30</v>
      </c>
      <c r="C12" s="133" t="s">
        <v>345</v>
      </c>
      <c r="D12" s="133" t="s">
        <v>346</v>
      </c>
      <c r="E12" s="134" t="s">
        <v>347</v>
      </c>
      <c r="F12" s="135"/>
      <c r="G12" s="126"/>
      <c r="H12" s="126"/>
      <c r="I12" s="127"/>
      <c r="J12" s="204"/>
    </row>
    <row r="13" spans="2:10" ht="84" customHeight="1" thickBot="1" x14ac:dyDescent="0.4">
      <c r="B13" s="136" t="s">
        <v>36</v>
      </c>
      <c r="C13" s="137" t="s">
        <v>344</v>
      </c>
      <c r="D13" s="137" t="s">
        <v>348</v>
      </c>
      <c r="E13" s="138" t="s">
        <v>349</v>
      </c>
      <c r="F13" s="139" t="s">
        <v>350</v>
      </c>
      <c r="G13" s="126"/>
      <c r="H13" s="126"/>
      <c r="I13" s="127"/>
      <c r="J13" s="204"/>
    </row>
    <row r="14" spans="2:10" ht="93.5" thickBot="1" x14ac:dyDescent="0.4">
      <c r="B14" s="136" t="s">
        <v>36</v>
      </c>
      <c r="C14" s="137" t="s">
        <v>345</v>
      </c>
      <c r="D14" s="137" t="s">
        <v>351</v>
      </c>
      <c r="E14" s="138" t="s">
        <v>352</v>
      </c>
      <c r="F14" s="139"/>
      <c r="G14" s="126"/>
      <c r="H14" s="126"/>
      <c r="I14" s="127"/>
      <c r="J14" s="85" t="s">
        <v>63</v>
      </c>
    </row>
  </sheetData>
  <sheetProtection autoFilter="0" pivotTables="0"/>
  <protectedRanges>
    <protectedRange sqref="G9:I14" name="Range1"/>
  </protectedRanges>
  <mergeCells count="1">
    <mergeCell ref="B1:G1"/>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BA58-5E28-4093-AF95-9992C9FB644D}">
  <sheetPr codeName="Sheet9">
    <tabColor theme="4" tint="-0.249977111117893"/>
  </sheetPr>
  <dimension ref="B1:H6"/>
  <sheetViews>
    <sheetView showGridLines="0" tabSelected="1" workbookViewId="0">
      <selection activeCell="K6" sqref="K6"/>
    </sheetView>
  </sheetViews>
  <sheetFormatPr defaultRowHeight="14.5" x14ac:dyDescent="0.35"/>
  <cols>
    <col min="1" max="1" width="3.453125" customWidth="1"/>
    <col min="2" max="2" width="16.54296875" style="89" bestFit="1" customWidth="1"/>
    <col min="3" max="3" width="48.90625" customWidth="1"/>
    <col min="4" max="4" width="70.54296875" customWidth="1"/>
    <col min="5" max="5" width="25.453125" customWidth="1"/>
    <col min="6" max="6" width="33.453125" customWidth="1"/>
    <col min="7" max="7" width="5.54296875" hidden="1" customWidth="1"/>
  </cols>
  <sheetData>
    <row r="1" spans="2:7" ht="26" x14ac:dyDescent="0.6">
      <c r="B1" s="253" t="s">
        <v>353</v>
      </c>
      <c r="C1" s="253"/>
      <c r="D1" s="253"/>
      <c r="E1" s="253"/>
      <c r="F1" s="253"/>
    </row>
    <row r="4" spans="2:7" ht="15" thickBot="1" x14ac:dyDescent="0.4"/>
    <row r="5" spans="2:7" ht="78" thickBot="1" x14ac:dyDescent="0.4">
      <c r="B5" s="91" t="s">
        <v>45</v>
      </c>
      <c r="C5" s="92" t="s">
        <v>170</v>
      </c>
      <c r="D5" s="92" t="s">
        <v>48</v>
      </c>
      <c r="E5" s="92" t="s">
        <v>354</v>
      </c>
      <c r="F5" s="92" t="s">
        <v>51</v>
      </c>
      <c r="G5" s="83" t="s">
        <v>52</v>
      </c>
    </row>
    <row r="6" spans="2:7" ht="264.89999999999998" customHeight="1" thickBot="1" x14ac:dyDescent="0.4">
      <c r="B6" s="129" t="s">
        <v>355</v>
      </c>
      <c r="C6" s="203" t="s">
        <v>356</v>
      </c>
      <c r="D6" s="157" t="s">
        <v>357</v>
      </c>
      <c r="E6" s="126"/>
      <c r="F6" s="127"/>
      <c r="G6" s="87"/>
    </row>
  </sheetData>
  <protectedRanges>
    <protectedRange sqref="E6:F6" name="Range1"/>
  </protectedRanges>
  <mergeCells count="1">
    <mergeCell ref="B1:F1"/>
  </mergeCells>
  <pageMargins left="0.23622047244094491" right="0.23622047244094491" top="0.74803149606299213" bottom="0.74803149606299213" header="0.31496062992125984" footer="0.31496062992125984"/>
  <pageSetup paperSize="8" scale="70" fitToHeight="0" orientation="landscape" r:id="rId1"/>
  <headerFooter>
    <oddFooter>&amp;L&amp;F&amp;C&amp;A&amp;RPage &amp;P
&amp;D &amp;T</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D54A408BDAC047AF0BCA398B5E4D81" ma:contentTypeVersion="12" ma:contentTypeDescription="Create a new document." ma:contentTypeScope="" ma:versionID="0e4323e696777cf720330337b4d4a27f">
  <xsd:schema xmlns:xsd="http://www.w3.org/2001/XMLSchema" xmlns:xs="http://www.w3.org/2001/XMLSchema" xmlns:p="http://schemas.microsoft.com/office/2006/metadata/properties" xmlns:ns2="c94144bb-1e07-43cd-9772-e6edd907f6b8" xmlns:ns3="b7773e01-50a1-4514-9044-4dc23ac4d3f8" targetNamespace="http://schemas.microsoft.com/office/2006/metadata/properties" ma:root="true" ma:fieldsID="9f1efddd881e8b9c6c8499778b4cee84" ns2:_="" ns3:_="">
    <xsd:import namespace="c94144bb-1e07-43cd-9772-e6edd907f6b8"/>
    <xsd:import namespace="b7773e01-50a1-4514-9044-4dc23ac4d3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144bb-1e07-43cd-9772-e6edd907f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a5607ad-57dc-414a-ad61-7181354220b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773e01-50a1-4514-9044-4dc23ac4d3f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afcfd4-04f6-4962-a8e9-30758218d9ea}" ma:internalName="TaxCatchAll" ma:showField="CatchAllData" ma:web="b7773e01-50a1-4514-9044-4dc23ac4d3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7773e01-50a1-4514-9044-4dc23ac4d3f8" xsi:nil="true"/>
    <lcf76f155ced4ddcb4097134ff3c332f xmlns="c94144bb-1e07-43cd-9772-e6edd907f6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19B9D0-BD53-4C20-8DF8-837297501D1C}">
  <ds:schemaRefs>
    <ds:schemaRef ds:uri="http://schemas.microsoft.com/sharepoint/v3/contenttype/forms"/>
  </ds:schemaRefs>
</ds:datastoreItem>
</file>

<file path=customXml/itemProps2.xml><?xml version="1.0" encoding="utf-8"?>
<ds:datastoreItem xmlns:ds="http://schemas.openxmlformats.org/officeDocument/2006/customXml" ds:itemID="{EEDC7AC2-ED01-4FFC-BC2F-1876522CFCEC}"/>
</file>

<file path=customXml/itemProps3.xml><?xml version="1.0" encoding="utf-8"?>
<ds:datastoreItem xmlns:ds="http://schemas.openxmlformats.org/officeDocument/2006/customXml" ds:itemID="{907F8F88-F706-482B-9480-641054B5EEB5}">
  <ds:schemaRefs>
    <ds:schemaRef ds:uri="http://schemas.microsoft.com/office/2006/metadata/properties"/>
    <ds:schemaRef ds:uri="http://schemas.microsoft.com/office/infopath/2007/PartnerControls"/>
    <ds:schemaRef ds:uri="0c4d939f-15bf-490d-8479-dfc567c1517a"/>
    <ds:schemaRef ds:uri="680e79ec-29ce-4d1b-b4b3-f00278ae62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About Your Agency</vt:lpstr>
      <vt:lpstr>What to Complete</vt:lpstr>
      <vt:lpstr>PR1</vt:lpstr>
      <vt:lpstr>ISMS Controls Overview </vt:lpstr>
      <vt:lpstr>PR2</vt:lpstr>
      <vt:lpstr>PR3 QGISCF_DES_QGAF_Essential 8</vt:lpstr>
      <vt:lpstr>PR3 Overview</vt:lpstr>
      <vt:lpstr>PR4</vt:lpstr>
      <vt:lpstr>PR5</vt:lpstr>
      <vt:lpstr>Data</vt:lpstr>
      <vt:lpstr>Data!_Toc180616480</vt:lpstr>
      <vt:lpstr>'ISMS Controls Overview '!_Toc40711741</vt:lpstr>
      <vt:lpstr>'About Your Agency'!Print_Area</vt:lpstr>
      <vt:lpstr>'ISMS Controls Overview '!Print_Area</vt:lpstr>
      <vt:lpstr>'PR1'!Print_Area</vt:lpstr>
      <vt:lpstr>'PR3 QGISCF_DES_QGAF_Essential 8'!Print_Area</vt:lpstr>
      <vt:lpstr>'What to Complete'!Print_Area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Masum Islam</dc:creator>
  <cp:keywords/>
  <dc:description/>
  <cp:lastModifiedBy>David Pascoe</cp:lastModifiedBy>
  <cp:revision/>
  <dcterms:created xsi:type="dcterms:W3CDTF">2024-11-13T03:14:49Z</dcterms:created>
  <dcterms:modified xsi:type="dcterms:W3CDTF">2025-04-22T03:50:05Z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6b8a43-f220-4893-b2f2-7b4fb2dfddfd_Enabled">
    <vt:lpwstr>true</vt:lpwstr>
  </property>
  <property fmtid="{D5CDD505-2E9C-101B-9397-08002B2CF9AE}" pid="3" name="MSIP_Label_c16b8a43-f220-4893-b2f2-7b4fb2dfddfd_SetDate">
    <vt:lpwstr>2024-12-10T01:36:53Z</vt:lpwstr>
  </property>
  <property fmtid="{D5CDD505-2E9C-101B-9397-08002B2CF9AE}" pid="4" name="MSIP_Label_c16b8a43-f220-4893-b2f2-7b4fb2dfddfd_Method">
    <vt:lpwstr>Privileged</vt:lpwstr>
  </property>
  <property fmtid="{D5CDD505-2E9C-101B-9397-08002B2CF9AE}" pid="5" name="MSIP_Label_c16b8a43-f220-4893-b2f2-7b4fb2dfddfd_Name">
    <vt:lpwstr>e047f491-9e21-47e3-8cb5-c92f1523f35b</vt:lpwstr>
  </property>
  <property fmtid="{D5CDD505-2E9C-101B-9397-08002B2CF9AE}" pid="6" name="MSIP_Label_c16b8a43-f220-4893-b2f2-7b4fb2dfddfd_SiteId">
    <vt:lpwstr>c21e56dd-1eae-4b2b-ba5c-bfff43bd45ea</vt:lpwstr>
  </property>
  <property fmtid="{D5CDD505-2E9C-101B-9397-08002B2CF9AE}" pid="7" name="MSIP_Label_c16b8a43-f220-4893-b2f2-7b4fb2dfddfd_ActionId">
    <vt:lpwstr>61b3b59b-9193-4d97-ad24-a7999c555f57</vt:lpwstr>
  </property>
  <property fmtid="{D5CDD505-2E9C-101B-9397-08002B2CF9AE}" pid="8" name="MSIP_Label_c16b8a43-f220-4893-b2f2-7b4fb2dfddfd_ContentBits">
    <vt:lpwstr>0</vt:lpwstr>
  </property>
  <property fmtid="{D5CDD505-2E9C-101B-9397-08002B2CF9AE}" pid="9" name="ContentTypeId">
    <vt:lpwstr>0x01010064D54A408BDAC047AF0BCA398B5E4D81</vt:lpwstr>
  </property>
  <property fmtid="{D5CDD505-2E9C-101B-9397-08002B2CF9AE}" pid="10" name="MediaServiceImageTags">
    <vt:lpwstr/>
  </property>
</Properties>
</file>